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igrgurica\Desktop\ljubica\"/>
    </mc:Choice>
  </mc:AlternateContent>
  <xr:revisionPtr revIDLastSave="0" documentId="13_ncr:1_{8573D9BA-B628-4B75-B6DF-BA3A696C6751}" xr6:coauthVersionLast="47" xr6:coauthVersionMax="47" xr10:uidLastSave="{00000000-0000-0000-0000-000000000000}"/>
  <bookViews>
    <workbookView xWindow="-120" yWindow="-120" windowWidth="29040" windowHeight="15840" activeTab="6" xr2:uid="{00000000-000D-0000-FFFF-FFFF00000000}"/>
  </bookViews>
  <sheets>
    <sheet name="Sitni inventar" sheetId="6" r:id="rId1"/>
    <sheet name="Namještaj" sheetId="3" r:id="rId2"/>
    <sheet name="Sitna didaktika" sheetId="5" r:id="rId3"/>
    <sheet name="Ostala oprema" sheetId="7" r:id="rId4"/>
    <sheet name="Igrala za dječje igralište" sheetId="9" r:id="rId5"/>
    <sheet name="Kuhinjska oprema" sheetId="10" r:id="rId6"/>
    <sheet name="REKAPITULACIJA"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3" i="3" l="1"/>
  <c r="H365" i="3"/>
  <c r="E363" i="3"/>
  <c r="J28" i="9"/>
  <c r="V108" i="10"/>
  <c r="F15" i="7"/>
  <c r="F18" i="7"/>
  <c r="C7" i="8"/>
  <c r="F16" i="7"/>
  <c r="F365" i="3"/>
  <c r="G365" i="3" s="1"/>
  <c r="E361" i="3"/>
  <c r="F361" i="3" s="1"/>
  <c r="E362" i="3"/>
  <c r="F362" i="3" s="1"/>
  <c r="F363" i="3"/>
  <c r="E360" i="3"/>
  <c r="F360" i="3" s="1"/>
  <c r="H361" i="3"/>
  <c r="H362" i="3"/>
  <c r="H360" i="3"/>
  <c r="Q108" i="10"/>
  <c r="V107" i="10"/>
  <c r="T107" i="10"/>
  <c r="U107" i="10"/>
  <c r="V4" i="10"/>
  <c r="V8" i="10"/>
  <c r="V12" i="10"/>
  <c r="V16" i="10"/>
  <c r="V20" i="10"/>
  <c r="V24" i="10"/>
  <c r="V28" i="10"/>
  <c r="V32" i="10"/>
  <c r="V36" i="10"/>
  <c r="V40" i="10"/>
  <c r="V44" i="10"/>
  <c r="V48" i="10"/>
  <c r="V52" i="10"/>
  <c r="V56" i="10"/>
  <c r="V60" i="10"/>
  <c r="V64" i="10"/>
  <c r="V68" i="10"/>
  <c r="V72" i="10"/>
  <c r="V76" i="10"/>
  <c r="V80" i="10"/>
  <c r="V84" i="10"/>
  <c r="V88" i="10"/>
  <c r="V92" i="10"/>
  <c r="V96" i="10"/>
  <c r="V100" i="10"/>
  <c r="V104" i="10"/>
  <c r="U3" i="10"/>
  <c r="V3" i="10" s="1"/>
  <c r="U4" i="10"/>
  <c r="U5" i="10"/>
  <c r="V5" i="10" s="1"/>
  <c r="U6" i="10"/>
  <c r="V6" i="10" s="1"/>
  <c r="U7" i="10"/>
  <c r="V7" i="10" s="1"/>
  <c r="U8" i="10"/>
  <c r="U9" i="10"/>
  <c r="V9" i="10" s="1"/>
  <c r="U10" i="10"/>
  <c r="V10" i="10" s="1"/>
  <c r="U11" i="10"/>
  <c r="V11" i="10" s="1"/>
  <c r="U12" i="10"/>
  <c r="U13" i="10"/>
  <c r="V13" i="10" s="1"/>
  <c r="U14" i="10"/>
  <c r="V14" i="10" s="1"/>
  <c r="U15" i="10"/>
  <c r="V15" i="10" s="1"/>
  <c r="U16" i="10"/>
  <c r="U17" i="10"/>
  <c r="V17" i="10" s="1"/>
  <c r="U18" i="10"/>
  <c r="V18" i="10" s="1"/>
  <c r="U19" i="10"/>
  <c r="V19" i="10" s="1"/>
  <c r="U20" i="10"/>
  <c r="U21" i="10"/>
  <c r="V21" i="10" s="1"/>
  <c r="U22" i="10"/>
  <c r="V22" i="10" s="1"/>
  <c r="U23" i="10"/>
  <c r="V23" i="10" s="1"/>
  <c r="U24" i="10"/>
  <c r="U25" i="10"/>
  <c r="V25" i="10" s="1"/>
  <c r="U26" i="10"/>
  <c r="V26" i="10" s="1"/>
  <c r="U27" i="10"/>
  <c r="V27" i="10" s="1"/>
  <c r="U28" i="10"/>
  <c r="U29" i="10"/>
  <c r="V29" i="10" s="1"/>
  <c r="U30" i="10"/>
  <c r="V30" i="10" s="1"/>
  <c r="U31" i="10"/>
  <c r="V31" i="10" s="1"/>
  <c r="U32" i="10"/>
  <c r="U33" i="10"/>
  <c r="V33" i="10" s="1"/>
  <c r="U34" i="10"/>
  <c r="V34" i="10" s="1"/>
  <c r="U35" i="10"/>
  <c r="V35" i="10" s="1"/>
  <c r="U36" i="10"/>
  <c r="U37" i="10"/>
  <c r="V37" i="10" s="1"/>
  <c r="U38" i="10"/>
  <c r="V38" i="10" s="1"/>
  <c r="U39" i="10"/>
  <c r="V39" i="10" s="1"/>
  <c r="U40" i="10"/>
  <c r="U41" i="10"/>
  <c r="V41" i="10" s="1"/>
  <c r="U42" i="10"/>
  <c r="V42" i="10" s="1"/>
  <c r="U43" i="10"/>
  <c r="V43" i="10" s="1"/>
  <c r="U44" i="10"/>
  <c r="U45" i="10"/>
  <c r="V45" i="10" s="1"/>
  <c r="U46" i="10"/>
  <c r="V46" i="10" s="1"/>
  <c r="U47" i="10"/>
  <c r="V47" i="10" s="1"/>
  <c r="U48" i="10"/>
  <c r="U49" i="10"/>
  <c r="V49" i="10" s="1"/>
  <c r="U50" i="10"/>
  <c r="V50" i="10" s="1"/>
  <c r="U51" i="10"/>
  <c r="V51" i="10" s="1"/>
  <c r="U52" i="10"/>
  <c r="U53" i="10"/>
  <c r="V53" i="10" s="1"/>
  <c r="U54" i="10"/>
  <c r="V54" i="10" s="1"/>
  <c r="U55" i="10"/>
  <c r="V55" i="10" s="1"/>
  <c r="U56" i="10"/>
  <c r="U57" i="10"/>
  <c r="V57" i="10" s="1"/>
  <c r="U58" i="10"/>
  <c r="V58" i="10" s="1"/>
  <c r="U59" i="10"/>
  <c r="V59" i="10" s="1"/>
  <c r="U60" i="10"/>
  <c r="U61" i="10"/>
  <c r="V61" i="10" s="1"/>
  <c r="U62" i="10"/>
  <c r="V62" i="10" s="1"/>
  <c r="U63" i="10"/>
  <c r="V63" i="10" s="1"/>
  <c r="U64" i="10"/>
  <c r="U65" i="10"/>
  <c r="V65" i="10" s="1"/>
  <c r="U66" i="10"/>
  <c r="V66" i="10" s="1"/>
  <c r="U67" i="10"/>
  <c r="V67" i="10" s="1"/>
  <c r="U68" i="10"/>
  <c r="U69" i="10"/>
  <c r="V69" i="10" s="1"/>
  <c r="U70" i="10"/>
  <c r="V70" i="10" s="1"/>
  <c r="U71" i="10"/>
  <c r="V71" i="10" s="1"/>
  <c r="U72" i="10"/>
  <c r="U73" i="10"/>
  <c r="V73" i="10" s="1"/>
  <c r="U74" i="10"/>
  <c r="V74" i="10" s="1"/>
  <c r="U75" i="10"/>
  <c r="V75" i="10" s="1"/>
  <c r="U76" i="10"/>
  <c r="U77" i="10"/>
  <c r="V77" i="10" s="1"/>
  <c r="U78" i="10"/>
  <c r="V78" i="10" s="1"/>
  <c r="U79" i="10"/>
  <c r="V79" i="10" s="1"/>
  <c r="U80" i="10"/>
  <c r="U81" i="10"/>
  <c r="V81" i="10" s="1"/>
  <c r="U82" i="10"/>
  <c r="V82" i="10" s="1"/>
  <c r="U83" i="10"/>
  <c r="V83" i="10" s="1"/>
  <c r="U84" i="10"/>
  <c r="U85" i="10"/>
  <c r="V85" i="10" s="1"/>
  <c r="U86" i="10"/>
  <c r="V86" i="10" s="1"/>
  <c r="U87" i="10"/>
  <c r="V87" i="10" s="1"/>
  <c r="U88" i="10"/>
  <c r="U89" i="10"/>
  <c r="V89" i="10" s="1"/>
  <c r="U90" i="10"/>
  <c r="V90" i="10" s="1"/>
  <c r="U91" i="10"/>
  <c r="V91" i="10" s="1"/>
  <c r="U92" i="10"/>
  <c r="U93" i="10"/>
  <c r="V93" i="10" s="1"/>
  <c r="U94" i="10"/>
  <c r="V94" i="10" s="1"/>
  <c r="U95" i="10"/>
  <c r="V95" i="10" s="1"/>
  <c r="U96" i="10"/>
  <c r="U97" i="10"/>
  <c r="V97" i="10" s="1"/>
  <c r="U98" i="10"/>
  <c r="V98" i="10" s="1"/>
  <c r="U99" i="10"/>
  <c r="V99" i="10" s="1"/>
  <c r="U100" i="10"/>
  <c r="U101" i="10"/>
  <c r="V101" i="10" s="1"/>
  <c r="U102" i="10"/>
  <c r="V102" i="10" s="1"/>
  <c r="U103" i="10"/>
  <c r="V103" i="10" s="1"/>
  <c r="U104" i="10"/>
  <c r="U105" i="10"/>
  <c r="V105" i="10" s="1"/>
  <c r="U106" i="10"/>
  <c r="V106" i="10" s="1"/>
  <c r="U2" i="10"/>
  <c r="V2" i="10" s="1"/>
  <c r="T2" i="10"/>
  <c r="T3" i="10"/>
  <c r="T4" i="10"/>
  <c r="T5" i="10"/>
  <c r="T6" i="10"/>
  <c r="T7" i="10"/>
  <c r="T8" i="10"/>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94" i="10"/>
  <c r="T95" i="10"/>
  <c r="T96" i="10"/>
  <c r="T97" i="10"/>
  <c r="T98" i="10"/>
  <c r="T99" i="10"/>
  <c r="T100" i="10"/>
  <c r="T101" i="10"/>
  <c r="T102" i="10"/>
  <c r="T103" i="10"/>
  <c r="T104" i="10"/>
  <c r="T105" i="10"/>
  <c r="T106" i="10"/>
  <c r="U108" i="10" l="1"/>
  <c r="G43" i="9"/>
  <c r="H10" i="9"/>
  <c r="H13" i="9"/>
  <c r="H16" i="9"/>
  <c r="H19" i="9"/>
  <c r="H22" i="9"/>
  <c r="H25" i="9"/>
  <c r="H28" i="9"/>
  <c r="H31" i="9"/>
  <c r="H34" i="9"/>
  <c r="H37" i="9"/>
  <c r="H40" i="9"/>
  <c r="H43" i="9"/>
  <c r="H7" i="9"/>
  <c r="J8" i="9"/>
  <c r="J9" i="9"/>
  <c r="J11" i="9"/>
  <c r="J12" i="9"/>
  <c r="J14" i="9"/>
  <c r="J15" i="9"/>
  <c r="J17" i="9"/>
  <c r="J18" i="9"/>
  <c r="J20" i="9"/>
  <c r="J21" i="9"/>
  <c r="J23" i="9"/>
  <c r="J24" i="9"/>
  <c r="J26" i="9"/>
  <c r="J27" i="9"/>
  <c r="J29" i="9"/>
  <c r="J30" i="9"/>
  <c r="J32" i="9"/>
  <c r="J33" i="9"/>
  <c r="J35" i="9"/>
  <c r="J36" i="9"/>
  <c r="J38" i="9"/>
  <c r="J39" i="9"/>
  <c r="J41" i="9"/>
  <c r="J42" i="9"/>
  <c r="J44" i="9"/>
  <c r="J45" i="9"/>
  <c r="J7" i="9"/>
  <c r="I10" i="9"/>
  <c r="J10" i="9" s="1"/>
  <c r="I13" i="9"/>
  <c r="J13" i="9" s="1"/>
  <c r="I16" i="9"/>
  <c r="J16" i="9" s="1"/>
  <c r="I19" i="9"/>
  <c r="J19" i="9" s="1"/>
  <c r="I22" i="9"/>
  <c r="J22" i="9" s="1"/>
  <c r="I25" i="9"/>
  <c r="J25" i="9" s="1"/>
  <c r="I28" i="9"/>
  <c r="I31" i="9"/>
  <c r="J31" i="9" s="1"/>
  <c r="I34" i="9"/>
  <c r="J34" i="9" s="1"/>
  <c r="I37" i="9"/>
  <c r="J37" i="9" s="1"/>
  <c r="I40" i="9"/>
  <c r="J40" i="9" s="1"/>
  <c r="I43" i="9"/>
  <c r="J43" i="9" s="1"/>
  <c r="I7" i="9"/>
  <c r="G46" i="9"/>
  <c r="I46" i="9" s="1"/>
  <c r="F14" i="7"/>
  <c r="F13" i="7"/>
  <c r="F12" i="7"/>
  <c r="F11" i="7"/>
  <c r="F10" i="7"/>
  <c r="F9" i="7"/>
  <c r="F8" i="7"/>
  <c r="E7" i="7"/>
  <c r="F7" i="7" s="1"/>
  <c r="F6" i="7"/>
  <c r="G5" i="5"/>
  <c r="H134" i="6"/>
  <c r="H133" i="6"/>
  <c r="H132" i="6"/>
  <c r="H131" i="6"/>
  <c r="H130" i="6"/>
  <c r="H129" i="6"/>
  <c r="H128" i="6"/>
  <c r="H127" i="6"/>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G95" i="6"/>
  <c r="H95" i="6" s="1"/>
  <c r="F95" i="6"/>
  <c r="E95" i="6"/>
  <c r="F94" i="6"/>
  <c r="E94" i="6"/>
  <c r="G94" i="6" s="1"/>
  <c r="H94" i="6" s="1"/>
  <c r="F93" i="6"/>
  <c r="E93" i="6"/>
  <c r="G93" i="6" s="1"/>
  <c r="H93" i="6" s="1"/>
  <c r="F92" i="6"/>
  <c r="E92" i="6"/>
  <c r="G92" i="6" s="1"/>
  <c r="H92" i="6" s="1"/>
  <c r="F91" i="6"/>
  <c r="E91" i="6"/>
  <c r="G91" i="6" s="1"/>
  <c r="H91" i="6" s="1"/>
  <c r="F90" i="6"/>
  <c r="E90" i="6"/>
  <c r="G90" i="6" s="1"/>
  <c r="H90" i="6" s="1"/>
  <c r="F89" i="6"/>
  <c r="E89" i="6"/>
  <c r="G89" i="6" s="1"/>
  <c r="H89" i="6" s="1"/>
  <c r="F88" i="6"/>
  <c r="E88" i="6"/>
  <c r="G88" i="6" s="1"/>
  <c r="H88" i="6" s="1"/>
  <c r="G87" i="6"/>
  <c r="H87" i="6" s="1"/>
  <c r="F87" i="6"/>
  <c r="E87" i="6"/>
  <c r="F86" i="6"/>
  <c r="E86" i="6"/>
  <c r="G86" i="6" s="1"/>
  <c r="H86" i="6" s="1"/>
  <c r="F85" i="6"/>
  <c r="E85" i="6"/>
  <c r="G85" i="6" s="1"/>
  <c r="H85" i="6" s="1"/>
  <c r="F84" i="6"/>
  <c r="E84" i="6"/>
  <c r="G84" i="6" s="1"/>
  <c r="H84" i="6" s="1"/>
  <c r="F83" i="6"/>
  <c r="E83" i="6"/>
  <c r="G83" i="6" s="1"/>
  <c r="H83" i="6" s="1"/>
  <c r="G82" i="6"/>
  <c r="H82" i="6" s="1"/>
  <c r="F82" i="6"/>
  <c r="E82" i="6"/>
  <c r="F81" i="6"/>
  <c r="E81" i="6"/>
  <c r="G81" i="6" s="1"/>
  <c r="H81" i="6" s="1"/>
  <c r="F80" i="6"/>
  <c r="E80" i="6"/>
  <c r="G80" i="6" s="1"/>
  <c r="H80" i="6" s="1"/>
  <c r="G79" i="6"/>
  <c r="H79" i="6" s="1"/>
  <c r="F79" i="6"/>
  <c r="E79" i="6"/>
  <c r="F78" i="6"/>
  <c r="E78" i="6"/>
  <c r="G78" i="6" s="1"/>
  <c r="H78" i="6" s="1"/>
  <c r="F77" i="6"/>
  <c r="E77" i="6"/>
  <c r="G77" i="6" s="1"/>
  <c r="H77" i="6" s="1"/>
  <c r="F76" i="6"/>
  <c r="E76" i="6"/>
  <c r="G76" i="6" s="1"/>
  <c r="H76" i="6" s="1"/>
  <c r="F75" i="6"/>
  <c r="E75" i="6"/>
  <c r="G75" i="6" s="1"/>
  <c r="H75" i="6" s="1"/>
  <c r="F74" i="6"/>
  <c r="E74" i="6"/>
  <c r="G74" i="6" s="1"/>
  <c r="H74" i="6" s="1"/>
  <c r="F73" i="6"/>
  <c r="E73" i="6"/>
  <c r="G73" i="6" s="1"/>
  <c r="H73" i="6" s="1"/>
  <c r="F72" i="6"/>
  <c r="E72" i="6"/>
  <c r="G72" i="6" s="1"/>
  <c r="H72" i="6" s="1"/>
  <c r="G71" i="6"/>
  <c r="H71" i="6" s="1"/>
  <c r="F71" i="6"/>
  <c r="E71" i="6"/>
  <c r="F70" i="6"/>
  <c r="E70" i="6"/>
  <c r="G70" i="6" s="1"/>
  <c r="H70" i="6" s="1"/>
  <c r="F69" i="6"/>
  <c r="E69" i="6"/>
  <c r="G69" i="6" s="1"/>
  <c r="H69" i="6" s="1"/>
  <c r="F68" i="6"/>
  <c r="E68" i="6"/>
  <c r="G68" i="6" s="1"/>
  <c r="H68" i="6" s="1"/>
  <c r="F67" i="6"/>
  <c r="E67" i="6"/>
  <c r="G67" i="6" s="1"/>
  <c r="H67" i="6" s="1"/>
  <c r="F66" i="6"/>
  <c r="E66" i="6"/>
  <c r="G66" i="6" s="1"/>
  <c r="H66" i="6" s="1"/>
  <c r="F65" i="6"/>
  <c r="E65" i="6"/>
  <c r="G65" i="6" s="1"/>
  <c r="H65" i="6" s="1"/>
  <c r="F64" i="6"/>
  <c r="E64" i="6"/>
  <c r="G64" i="6" s="1"/>
  <c r="H64" i="6" s="1"/>
  <c r="G63" i="6"/>
  <c r="H63" i="6" s="1"/>
  <c r="F63" i="6"/>
  <c r="E63" i="6"/>
  <c r="F62" i="6"/>
  <c r="E62" i="6"/>
  <c r="G62" i="6" s="1"/>
  <c r="H62" i="6" s="1"/>
  <c r="F61" i="6"/>
  <c r="E61" i="6"/>
  <c r="G61" i="6" s="1"/>
  <c r="H61" i="6" s="1"/>
  <c r="F60" i="6"/>
  <c r="E60" i="6"/>
  <c r="G60" i="6" s="1"/>
  <c r="H60" i="6" s="1"/>
  <c r="F59" i="6"/>
  <c r="E59" i="6"/>
  <c r="G59" i="6" s="1"/>
  <c r="H59" i="6" s="1"/>
  <c r="F58" i="6"/>
  <c r="E58" i="6"/>
  <c r="G58" i="6" s="1"/>
  <c r="H58" i="6" s="1"/>
  <c r="F57" i="6"/>
  <c r="E57" i="6"/>
  <c r="G57" i="6" s="1"/>
  <c r="H57" i="6" s="1"/>
  <c r="F56" i="6"/>
  <c r="E56" i="6"/>
  <c r="G56" i="6" s="1"/>
  <c r="H56" i="6" s="1"/>
  <c r="G55" i="6"/>
  <c r="H55" i="6" s="1"/>
  <c r="F55" i="6"/>
  <c r="E55" i="6"/>
  <c r="F54" i="6"/>
  <c r="E54" i="6"/>
  <c r="G54" i="6" s="1"/>
  <c r="H54" i="6" s="1"/>
  <c r="F53" i="6"/>
  <c r="E53" i="6"/>
  <c r="G53" i="6" s="1"/>
  <c r="H53" i="6" s="1"/>
  <c r="F52" i="6"/>
  <c r="E52" i="6"/>
  <c r="G52" i="6" s="1"/>
  <c r="H52" i="6" s="1"/>
  <c r="F51" i="6"/>
  <c r="E51" i="6"/>
  <c r="G51" i="6" s="1"/>
  <c r="H51" i="6" s="1"/>
  <c r="F50" i="6"/>
  <c r="E50" i="6"/>
  <c r="G50" i="6" s="1"/>
  <c r="H50" i="6" s="1"/>
  <c r="F49" i="6"/>
  <c r="E49" i="6"/>
  <c r="G49" i="6" s="1"/>
  <c r="H49" i="6" s="1"/>
  <c r="F48" i="6"/>
  <c r="E48" i="6"/>
  <c r="G48" i="6" s="1"/>
  <c r="H48" i="6" s="1"/>
  <c r="G47" i="6"/>
  <c r="H47" i="6" s="1"/>
  <c r="F47" i="6"/>
  <c r="E47" i="6"/>
  <c r="F46" i="6"/>
  <c r="E46" i="6"/>
  <c r="G46" i="6" s="1"/>
  <c r="H46" i="6" s="1"/>
  <c r="F45" i="6"/>
  <c r="E45" i="6"/>
  <c r="G45" i="6" s="1"/>
  <c r="H45" i="6" s="1"/>
  <c r="F44" i="6"/>
  <c r="E44" i="6"/>
  <c r="G44" i="6" s="1"/>
  <c r="H44" i="6" s="1"/>
  <c r="F43" i="6"/>
  <c r="E43" i="6"/>
  <c r="G43" i="6" s="1"/>
  <c r="H43" i="6" s="1"/>
  <c r="F42" i="6"/>
  <c r="E42" i="6"/>
  <c r="G42" i="6" s="1"/>
  <c r="H42" i="6" s="1"/>
  <c r="F41" i="6"/>
  <c r="E41" i="6"/>
  <c r="G41" i="6" s="1"/>
  <c r="H41" i="6" s="1"/>
  <c r="F40" i="6"/>
  <c r="E40" i="6"/>
  <c r="G40" i="6" s="1"/>
  <c r="H40" i="6" s="1"/>
  <c r="G39" i="6"/>
  <c r="H39" i="6" s="1"/>
  <c r="F39" i="6"/>
  <c r="E39" i="6"/>
  <c r="G38" i="6"/>
  <c r="H38" i="6" s="1"/>
  <c r="F38" i="6"/>
  <c r="E38" i="6"/>
  <c r="F37" i="6"/>
  <c r="E37" i="6"/>
  <c r="G37" i="6" s="1"/>
  <c r="H37" i="6" s="1"/>
  <c r="F36" i="6"/>
  <c r="E36" i="6"/>
  <c r="G36" i="6" s="1"/>
  <c r="H36" i="6" s="1"/>
  <c r="F35" i="6"/>
  <c r="E35" i="6"/>
  <c r="G35" i="6" s="1"/>
  <c r="H35" i="6" s="1"/>
  <c r="F34" i="6"/>
  <c r="E34" i="6"/>
  <c r="G34" i="6" s="1"/>
  <c r="H34" i="6" s="1"/>
  <c r="F33" i="6"/>
  <c r="E33" i="6"/>
  <c r="G33" i="6" s="1"/>
  <c r="H33" i="6" s="1"/>
  <c r="F32" i="6"/>
  <c r="E32" i="6"/>
  <c r="G32" i="6" s="1"/>
  <c r="H32" i="6" s="1"/>
  <c r="G31" i="6"/>
  <c r="H31" i="6" s="1"/>
  <c r="F31" i="6"/>
  <c r="E31" i="6"/>
  <c r="G30" i="6"/>
  <c r="H30" i="6" s="1"/>
  <c r="F30" i="6"/>
  <c r="E30" i="6"/>
  <c r="F29" i="6"/>
  <c r="E29" i="6"/>
  <c r="G29" i="6" s="1"/>
  <c r="H29" i="6" s="1"/>
  <c r="F28" i="6"/>
  <c r="E28" i="6"/>
  <c r="G28" i="6" s="1"/>
  <c r="H28" i="6" s="1"/>
  <c r="F27" i="6"/>
  <c r="E27" i="6"/>
  <c r="G27" i="6" s="1"/>
  <c r="H27" i="6" s="1"/>
  <c r="F26" i="6"/>
  <c r="E26" i="6"/>
  <c r="G26" i="6" s="1"/>
  <c r="H26" i="6" s="1"/>
  <c r="F25" i="6"/>
  <c r="E25" i="6"/>
  <c r="G25" i="6" s="1"/>
  <c r="H25" i="6" s="1"/>
  <c r="F24" i="6"/>
  <c r="E24" i="6"/>
  <c r="G24" i="6" s="1"/>
  <c r="H24" i="6" s="1"/>
  <c r="G23" i="6"/>
  <c r="H23" i="6" s="1"/>
  <c r="F23" i="6"/>
  <c r="E23" i="6"/>
  <c r="G22" i="6"/>
  <c r="H22" i="6" s="1"/>
  <c r="F22" i="6"/>
  <c r="E22" i="6"/>
  <c r="F21" i="6"/>
  <c r="E21" i="6"/>
  <c r="G21" i="6" s="1"/>
  <c r="H21" i="6" s="1"/>
  <c r="F20" i="6"/>
  <c r="E20" i="6"/>
  <c r="G20" i="6" s="1"/>
  <c r="H20" i="6" s="1"/>
  <c r="F19" i="6"/>
  <c r="E19" i="6"/>
  <c r="G19" i="6" s="1"/>
  <c r="H19" i="6" s="1"/>
  <c r="F18" i="6"/>
  <c r="E18" i="6"/>
  <c r="G18" i="6" s="1"/>
  <c r="H18" i="6" s="1"/>
  <c r="F17" i="6"/>
  <c r="E17" i="6"/>
  <c r="G17" i="6" s="1"/>
  <c r="H17" i="6" s="1"/>
  <c r="F16" i="6"/>
  <c r="E16" i="6"/>
  <c r="G16" i="6" s="1"/>
  <c r="H16" i="6" s="1"/>
  <c r="G15" i="6"/>
  <c r="H15" i="6" s="1"/>
  <c r="F15" i="6"/>
  <c r="E15" i="6"/>
  <c r="G14" i="6"/>
  <c r="H14" i="6" s="1"/>
  <c r="F14" i="6"/>
  <c r="E14" i="6"/>
  <c r="F13" i="6"/>
  <c r="E13" i="6"/>
  <c r="G13" i="6" s="1"/>
  <c r="H13" i="6" s="1"/>
  <c r="F12" i="6"/>
  <c r="E12" i="6"/>
  <c r="G12" i="6" s="1"/>
  <c r="H12" i="6" s="1"/>
  <c r="F11" i="6"/>
  <c r="E11" i="6"/>
  <c r="G11" i="6" s="1"/>
  <c r="H11" i="6" s="1"/>
  <c r="F10" i="6"/>
  <c r="E10" i="6"/>
  <c r="G10" i="6" s="1"/>
  <c r="H10" i="6" s="1"/>
  <c r="F9" i="6"/>
  <c r="E9" i="6"/>
  <c r="G9" i="6" s="1"/>
  <c r="H9" i="6" s="1"/>
  <c r="F8" i="6"/>
  <c r="E8" i="6"/>
  <c r="G8" i="6" s="1"/>
  <c r="H8" i="6" s="1"/>
  <c r="F7" i="6"/>
  <c r="E7" i="6"/>
  <c r="G7" i="6" s="1"/>
  <c r="H7" i="6" s="1"/>
  <c r="F6" i="6"/>
  <c r="E6" i="6"/>
  <c r="G6" i="6" s="1"/>
  <c r="H6" i="5"/>
  <c r="H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0" i="3"/>
  <c r="H10" i="3" s="1"/>
  <c r="G18" i="3"/>
  <c r="H18" i="3" s="1"/>
  <c r="G63" i="3"/>
  <c r="H63" i="3" s="1"/>
  <c r="G71" i="3"/>
  <c r="H71" i="3" s="1"/>
  <c r="G116" i="3"/>
  <c r="H116" i="3" s="1"/>
  <c r="G124" i="3"/>
  <c r="H124" i="3" s="1"/>
  <c r="G169" i="3"/>
  <c r="H169" i="3" s="1"/>
  <c r="G180" i="3"/>
  <c r="H180" i="3" s="1"/>
  <c r="G220" i="3"/>
  <c r="H220" i="3" s="1"/>
  <c r="G233" i="3"/>
  <c r="H233" i="3" s="1"/>
  <c r="G241" i="3"/>
  <c r="H241" i="3" s="1"/>
  <c r="G245" i="3"/>
  <c r="H245" i="3" s="1"/>
  <c r="G255" i="3"/>
  <c r="H255" i="3" s="1"/>
  <c r="G265" i="3"/>
  <c r="H265" i="3" s="1"/>
  <c r="G275" i="3"/>
  <c r="H275" i="3" s="1"/>
  <c r="G287" i="3"/>
  <c r="H287" i="3" s="1"/>
  <c r="G290" i="3"/>
  <c r="H290" i="3" s="1"/>
  <c r="G318" i="3"/>
  <c r="H318" i="3" s="1"/>
  <c r="G321" i="3"/>
  <c r="H321" i="3" s="1"/>
  <c r="G325" i="3"/>
  <c r="H325" i="3" s="1"/>
  <c r="G329" i="3"/>
  <c r="H329" i="3" s="1"/>
  <c r="G333" i="3"/>
  <c r="H333" i="3" s="1"/>
  <c r="G339" i="3"/>
  <c r="H339" i="3" s="1"/>
  <c r="G347" i="3"/>
  <c r="H347" i="3" s="1"/>
  <c r="G350" i="3"/>
  <c r="H350" i="3" s="1"/>
  <c r="G354" i="3"/>
  <c r="H354" i="3" s="1"/>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56" i="5" s="1"/>
  <c r="F7" i="5"/>
  <c r="F6" i="5"/>
  <c r="F5" i="5"/>
  <c r="F358" i="3"/>
  <c r="G358" i="3" s="1"/>
  <c r="H358" i="3" s="1"/>
  <c r="F357" i="3"/>
  <c r="G357" i="3" s="1"/>
  <c r="H357" i="3" s="1"/>
  <c r="F356" i="3"/>
  <c r="G356" i="3" s="1"/>
  <c r="H356" i="3" s="1"/>
  <c r="F355" i="3"/>
  <c r="G355" i="3" s="1"/>
  <c r="H355" i="3" s="1"/>
  <c r="F352" i="3"/>
  <c r="G352" i="3" s="1"/>
  <c r="H352" i="3" s="1"/>
  <c r="F351" i="3"/>
  <c r="G351" i="3" s="1"/>
  <c r="H351" i="3" s="1"/>
  <c r="F348" i="3"/>
  <c r="F345" i="3"/>
  <c r="G345" i="3" s="1"/>
  <c r="H345" i="3" s="1"/>
  <c r="F344" i="3"/>
  <c r="G344" i="3" s="1"/>
  <c r="H344" i="3" s="1"/>
  <c r="F343" i="3"/>
  <c r="G343" i="3" s="1"/>
  <c r="H343" i="3" s="1"/>
  <c r="F342" i="3"/>
  <c r="G342" i="3" s="1"/>
  <c r="H342" i="3" s="1"/>
  <c r="F341" i="3"/>
  <c r="G341" i="3" s="1"/>
  <c r="H341" i="3" s="1"/>
  <c r="F340" i="3"/>
  <c r="G340" i="3" s="1"/>
  <c r="H340" i="3" s="1"/>
  <c r="F337" i="3"/>
  <c r="G337" i="3" s="1"/>
  <c r="H337" i="3" s="1"/>
  <c r="F336" i="3"/>
  <c r="G336" i="3" s="1"/>
  <c r="H336" i="3" s="1"/>
  <c r="F335" i="3"/>
  <c r="G335" i="3" s="1"/>
  <c r="H335" i="3" s="1"/>
  <c r="F334" i="3"/>
  <c r="F331" i="3"/>
  <c r="G331" i="3" s="1"/>
  <c r="H331" i="3" s="1"/>
  <c r="F330" i="3"/>
  <c r="F327" i="3"/>
  <c r="G327" i="3" s="1"/>
  <c r="H327" i="3" s="1"/>
  <c r="F326" i="3"/>
  <c r="G326" i="3" s="1"/>
  <c r="H326" i="3" s="1"/>
  <c r="F323" i="3"/>
  <c r="G323" i="3" s="1"/>
  <c r="H323" i="3" s="1"/>
  <c r="F322" i="3"/>
  <c r="G322" i="3" s="1"/>
  <c r="H322" i="3" s="1"/>
  <c r="F319" i="3"/>
  <c r="F320" i="3" s="1"/>
  <c r="G320" i="3" s="1"/>
  <c r="H320" i="3" s="1"/>
  <c r="F316" i="3"/>
  <c r="G316" i="3" s="1"/>
  <c r="H316" i="3" s="1"/>
  <c r="F315" i="3"/>
  <c r="G315" i="3" s="1"/>
  <c r="H315" i="3" s="1"/>
  <c r="F314" i="3"/>
  <c r="G314" i="3" s="1"/>
  <c r="H314" i="3" s="1"/>
  <c r="F313" i="3"/>
  <c r="G313" i="3" s="1"/>
  <c r="H313" i="3" s="1"/>
  <c r="F312" i="3"/>
  <c r="G312" i="3" s="1"/>
  <c r="H312" i="3" s="1"/>
  <c r="F311" i="3"/>
  <c r="G311" i="3" s="1"/>
  <c r="H311" i="3" s="1"/>
  <c r="F310" i="3"/>
  <c r="G310" i="3" s="1"/>
  <c r="H310" i="3" s="1"/>
  <c r="F309" i="3"/>
  <c r="G309" i="3" s="1"/>
  <c r="H309" i="3" s="1"/>
  <c r="F308" i="3"/>
  <c r="G308" i="3" s="1"/>
  <c r="H308" i="3" s="1"/>
  <c r="F307" i="3"/>
  <c r="G307" i="3" s="1"/>
  <c r="H307" i="3" s="1"/>
  <c r="F306" i="3"/>
  <c r="G306" i="3" s="1"/>
  <c r="H306" i="3" s="1"/>
  <c r="F305" i="3"/>
  <c r="G305" i="3" s="1"/>
  <c r="H305" i="3" s="1"/>
  <c r="F304" i="3"/>
  <c r="G304" i="3" s="1"/>
  <c r="H304" i="3" s="1"/>
  <c r="F303" i="3"/>
  <c r="G303" i="3" s="1"/>
  <c r="H303" i="3" s="1"/>
  <c r="F302" i="3"/>
  <c r="G302" i="3" s="1"/>
  <c r="H302" i="3" s="1"/>
  <c r="F301" i="3"/>
  <c r="G301" i="3" s="1"/>
  <c r="H301" i="3" s="1"/>
  <c r="F300" i="3"/>
  <c r="G300" i="3" s="1"/>
  <c r="H300" i="3" s="1"/>
  <c r="F299" i="3"/>
  <c r="G299" i="3" s="1"/>
  <c r="H299" i="3" s="1"/>
  <c r="F298" i="3"/>
  <c r="G298" i="3" s="1"/>
  <c r="H298" i="3" s="1"/>
  <c r="F297" i="3"/>
  <c r="G297" i="3" s="1"/>
  <c r="H297" i="3" s="1"/>
  <c r="F296" i="3"/>
  <c r="G296" i="3" s="1"/>
  <c r="H296" i="3" s="1"/>
  <c r="F295" i="3"/>
  <c r="G295" i="3" s="1"/>
  <c r="H295" i="3" s="1"/>
  <c r="F294" i="3"/>
  <c r="G294" i="3" s="1"/>
  <c r="H294" i="3" s="1"/>
  <c r="F293" i="3"/>
  <c r="G293" i="3" s="1"/>
  <c r="H293" i="3" s="1"/>
  <c r="F292" i="3"/>
  <c r="G292" i="3" s="1"/>
  <c r="H292" i="3" s="1"/>
  <c r="F291" i="3"/>
  <c r="G291" i="3" s="1"/>
  <c r="H291" i="3" s="1"/>
  <c r="F288" i="3"/>
  <c r="F285" i="3"/>
  <c r="G285" i="3" s="1"/>
  <c r="H285" i="3" s="1"/>
  <c r="F284" i="3"/>
  <c r="G284" i="3" s="1"/>
  <c r="H284" i="3" s="1"/>
  <c r="F283" i="3"/>
  <c r="G283" i="3" s="1"/>
  <c r="H283" i="3" s="1"/>
  <c r="F282" i="3"/>
  <c r="G282" i="3" s="1"/>
  <c r="H282" i="3" s="1"/>
  <c r="F281" i="3"/>
  <c r="G281" i="3" s="1"/>
  <c r="H281" i="3" s="1"/>
  <c r="F280" i="3"/>
  <c r="G280" i="3" s="1"/>
  <c r="H280" i="3" s="1"/>
  <c r="F279" i="3"/>
  <c r="G279" i="3" s="1"/>
  <c r="H279" i="3" s="1"/>
  <c r="F278" i="3"/>
  <c r="G278" i="3" s="1"/>
  <c r="H278" i="3" s="1"/>
  <c r="F277" i="3"/>
  <c r="G277" i="3" s="1"/>
  <c r="H277" i="3" s="1"/>
  <c r="F276" i="3"/>
  <c r="F273" i="3"/>
  <c r="G273" i="3" s="1"/>
  <c r="H273" i="3" s="1"/>
  <c r="F272" i="3"/>
  <c r="G272" i="3" s="1"/>
  <c r="H272" i="3" s="1"/>
  <c r="F271" i="3"/>
  <c r="G271" i="3" s="1"/>
  <c r="H271" i="3" s="1"/>
  <c r="F270" i="3"/>
  <c r="G270" i="3" s="1"/>
  <c r="H270" i="3" s="1"/>
  <c r="F269" i="3"/>
  <c r="G269" i="3" s="1"/>
  <c r="H269" i="3" s="1"/>
  <c r="F268" i="3"/>
  <c r="G268" i="3" s="1"/>
  <c r="H268" i="3" s="1"/>
  <c r="F267" i="3"/>
  <c r="G267" i="3" s="1"/>
  <c r="H267" i="3" s="1"/>
  <c r="F266" i="3"/>
  <c r="F263" i="3"/>
  <c r="G263" i="3" s="1"/>
  <c r="H263" i="3" s="1"/>
  <c r="F262" i="3"/>
  <c r="G262" i="3" s="1"/>
  <c r="H262" i="3" s="1"/>
  <c r="F261" i="3"/>
  <c r="G261" i="3" s="1"/>
  <c r="H261" i="3" s="1"/>
  <c r="F260" i="3"/>
  <c r="G260" i="3" s="1"/>
  <c r="H260" i="3" s="1"/>
  <c r="F259" i="3"/>
  <c r="G259" i="3" s="1"/>
  <c r="H259" i="3" s="1"/>
  <c r="F258" i="3"/>
  <c r="G258" i="3" s="1"/>
  <c r="H258" i="3" s="1"/>
  <c r="F257" i="3"/>
  <c r="G257" i="3" s="1"/>
  <c r="H257" i="3" s="1"/>
  <c r="F256" i="3"/>
  <c r="F253" i="3"/>
  <c r="G253" i="3" s="1"/>
  <c r="H253" i="3" s="1"/>
  <c r="F252" i="3"/>
  <c r="G252" i="3" s="1"/>
  <c r="H252" i="3" s="1"/>
  <c r="F251" i="3"/>
  <c r="G251" i="3" s="1"/>
  <c r="H251" i="3" s="1"/>
  <c r="F250" i="3"/>
  <c r="G250" i="3" s="1"/>
  <c r="H250" i="3" s="1"/>
  <c r="F249" i="3"/>
  <c r="G249" i="3" s="1"/>
  <c r="H249" i="3" s="1"/>
  <c r="F248" i="3"/>
  <c r="G248" i="3" s="1"/>
  <c r="H248" i="3" s="1"/>
  <c r="F247" i="3"/>
  <c r="G247" i="3" s="1"/>
  <c r="H247" i="3" s="1"/>
  <c r="F246" i="3"/>
  <c r="F243" i="3"/>
  <c r="G243" i="3" s="1"/>
  <c r="H243" i="3" s="1"/>
  <c r="F242" i="3"/>
  <c r="F239" i="3"/>
  <c r="G239" i="3" s="1"/>
  <c r="H239" i="3" s="1"/>
  <c r="F238" i="3"/>
  <c r="G238" i="3" s="1"/>
  <c r="H238" i="3" s="1"/>
  <c r="F237" i="3"/>
  <c r="G237" i="3" s="1"/>
  <c r="H237" i="3" s="1"/>
  <c r="F236" i="3"/>
  <c r="G236" i="3" s="1"/>
  <c r="H236" i="3" s="1"/>
  <c r="F235" i="3"/>
  <c r="G235" i="3" s="1"/>
  <c r="H235" i="3" s="1"/>
  <c r="F234" i="3"/>
  <c r="F231" i="3"/>
  <c r="G231" i="3" s="1"/>
  <c r="H231" i="3" s="1"/>
  <c r="F230" i="3"/>
  <c r="G230" i="3" s="1"/>
  <c r="H230" i="3" s="1"/>
  <c r="F229" i="3"/>
  <c r="G229" i="3" s="1"/>
  <c r="H229" i="3" s="1"/>
  <c r="F228" i="3"/>
  <c r="G228" i="3" s="1"/>
  <c r="H228" i="3" s="1"/>
  <c r="F227" i="3"/>
  <c r="G227" i="3" s="1"/>
  <c r="H227" i="3" s="1"/>
  <c r="F226" i="3"/>
  <c r="G226" i="3" s="1"/>
  <c r="H226" i="3" s="1"/>
  <c r="F225" i="3"/>
  <c r="G225" i="3" s="1"/>
  <c r="H225" i="3" s="1"/>
  <c r="F224" i="3"/>
  <c r="G224" i="3" s="1"/>
  <c r="H224" i="3" s="1"/>
  <c r="F223" i="3"/>
  <c r="G223" i="3" s="1"/>
  <c r="H223" i="3" s="1"/>
  <c r="F222" i="3"/>
  <c r="G222" i="3" s="1"/>
  <c r="H222" i="3" s="1"/>
  <c r="F221" i="3"/>
  <c r="G221" i="3" s="1"/>
  <c r="H221" i="3" s="1"/>
  <c r="F218" i="3"/>
  <c r="G218" i="3" s="1"/>
  <c r="H218" i="3" s="1"/>
  <c r="F217" i="3"/>
  <c r="G217" i="3" s="1"/>
  <c r="H217" i="3" s="1"/>
  <c r="F216" i="3"/>
  <c r="G216" i="3" s="1"/>
  <c r="H216" i="3" s="1"/>
  <c r="F215" i="3"/>
  <c r="G215" i="3" s="1"/>
  <c r="H215" i="3" s="1"/>
  <c r="F214" i="3"/>
  <c r="G214" i="3" s="1"/>
  <c r="H214" i="3" s="1"/>
  <c r="F213" i="3"/>
  <c r="G213" i="3" s="1"/>
  <c r="H213" i="3" s="1"/>
  <c r="F212" i="3"/>
  <c r="G212" i="3" s="1"/>
  <c r="H212" i="3" s="1"/>
  <c r="F211" i="3"/>
  <c r="G211" i="3" s="1"/>
  <c r="H211" i="3" s="1"/>
  <c r="F210" i="3"/>
  <c r="G210" i="3" s="1"/>
  <c r="H210" i="3" s="1"/>
  <c r="F209" i="3"/>
  <c r="G209" i="3" s="1"/>
  <c r="H209" i="3" s="1"/>
  <c r="F208" i="3"/>
  <c r="G208" i="3" s="1"/>
  <c r="H208" i="3" s="1"/>
  <c r="F207" i="3"/>
  <c r="G207" i="3" s="1"/>
  <c r="H207" i="3" s="1"/>
  <c r="F206" i="3"/>
  <c r="G206" i="3" s="1"/>
  <c r="H206" i="3" s="1"/>
  <c r="F205" i="3"/>
  <c r="G205" i="3" s="1"/>
  <c r="H205" i="3" s="1"/>
  <c r="F204" i="3"/>
  <c r="G204" i="3" s="1"/>
  <c r="H204" i="3" s="1"/>
  <c r="F203" i="3"/>
  <c r="G203" i="3" s="1"/>
  <c r="H203" i="3" s="1"/>
  <c r="F202" i="3"/>
  <c r="G202" i="3" s="1"/>
  <c r="H202" i="3" s="1"/>
  <c r="F201" i="3"/>
  <c r="G201" i="3" s="1"/>
  <c r="H201" i="3" s="1"/>
  <c r="F200" i="3"/>
  <c r="G200" i="3" s="1"/>
  <c r="H200" i="3" s="1"/>
  <c r="F199" i="3"/>
  <c r="G199" i="3" s="1"/>
  <c r="H199" i="3" s="1"/>
  <c r="F198" i="3"/>
  <c r="G198" i="3" s="1"/>
  <c r="H198" i="3" s="1"/>
  <c r="F197" i="3"/>
  <c r="G197" i="3" s="1"/>
  <c r="H197" i="3" s="1"/>
  <c r="F196" i="3"/>
  <c r="G196" i="3" s="1"/>
  <c r="H196" i="3" s="1"/>
  <c r="F195" i="3"/>
  <c r="G195" i="3" s="1"/>
  <c r="H195" i="3" s="1"/>
  <c r="F194" i="3"/>
  <c r="G194" i="3" s="1"/>
  <c r="H194" i="3" s="1"/>
  <c r="F193" i="3"/>
  <c r="G193" i="3" s="1"/>
  <c r="H193" i="3" s="1"/>
  <c r="F192" i="3"/>
  <c r="G192" i="3" s="1"/>
  <c r="H192" i="3" s="1"/>
  <c r="F191" i="3"/>
  <c r="G191" i="3" s="1"/>
  <c r="H191" i="3" s="1"/>
  <c r="F190" i="3"/>
  <c r="G190" i="3" s="1"/>
  <c r="H190" i="3" s="1"/>
  <c r="F189" i="3"/>
  <c r="G189" i="3" s="1"/>
  <c r="H189" i="3" s="1"/>
  <c r="F188" i="3"/>
  <c r="G188" i="3" s="1"/>
  <c r="H188" i="3" s="1"/>
  <c r="F187" i="3"/>
  <c r="G187" i="3" s="1"/>
  <c r="H187" i="3" s="1"/>
  <c r="F186" i="3"/>
  <c r="G186" i="3" s="1"/>
  <c r="H186" i="3" s="1"/>
  <c r="F185" i="3"/>
  <c r="G185" i="3" s="1"/>
  <c r="H185" i="3" s="1"/>
  <c r="F184" i="3"/>
  <c r="G184" i="3" s="1"/>
  <c r="H184" i="3" s="1"/>
  <c r="F183" i="3"/>
  <c r="G183" i="3" s="1"/>
  <c r="H183" i="3" s="1"/>
  <c r="F182" i="3"/>
  <c r="G182" i="3" s="1"/>
  <c r="H182" i="3" s="1"/>
  <c r="F181" i="3"/>
  <c r="G181" i="3" s="1"/>
  <c r="H181" i="3" s="1"/>
  <c r="F178" i="3"/>
  <c r="G178" i="3" s="1"/>
  <c r="H178" i="3" s="1"/>
  <c r="F177" i="3"/>
  <c r="G177" i="3" s="1"/>
  <c r="H177" i="3" s="1"/>
  <c r="F176" i="3"/>
  <c r="G176" i="3" s="1"/>
  <c r="H176" i="3" s="1"/>
  <c r="F175" i="3"/>
  <c r="G175" i="3" s="1"/>
  <c r="H175" i="3" s="1"/>
  <c r="F174" i="3"/>
  <c r="G174" i="3" s="1"/>
  <c r="H174" i="3" s="1"/>
  <c r="F173" i="3"/>
  <c r="G173" i="3" s="1"/>
  <c r="H173" i="3" s="1"/>
  <c r="F172" i="3"/>
  <c r="G172" i="3" s="1"/>
  <c r="H172" i="3" s="1"/>
  <c r="F171" i="3"/>
  <c r="G171" i="3" s="1"/>
  <c r="H171" i="3" s="1"/>
  <c r="F170" i="3"/>
  <c r="G170" i="3" s="1"/>
  <c r="H170" i="3" s="1"/>
  <c r="F167" i="3"/>
  <c r="G167" i="3" s="1"/>
  <c r="H167" i="3" s="1"/>
  <c r="F166" i="3"/>
  <c r="G166" i="3" s="1"/>
  <c r="H166" i="3" s="1"/>
  <c r="F165" i="3"/>
  <c r="G165" i="3" s="1"/>
  <c r="H165" i="3" s="1"/>
  <c r="F164" i="3"/>
  <c r="G164" i="3" s="1"/>
  <c r="H164" i="3" s="1"/>
  <c r="F163" i="3"/>
  <c r="G163" i="3" s="1"/>
  <c r="H163" i="3" s="1"/>
  <c r="F162" i="3"/>
  <c r="G162" i="3" s="1"/>
  <c r="H162" i="3" s="1"/>
  <c r="F161" i="3"/>
  <c r="G161" i="3" s="1"/>
  <c r="H161" i="3" s="1"/>
  <c r="F160" i="3"/>
  <c r="G160" i="3" s="1"/>
  <c r="H160" i="3" s="1"/>
  <c r="F159" i="3"/>
  <c r="G159" i="3" s="1"/>
  <c r="H159" i="3" s="1"/>
  <c r="F158" i="3"/>
  <c r="G158" i="3" s="1"/>
  <c r="H158" i="3" s="1"/>
  <c r="F157" i="3"/>
  <c r="G157" i="3" s="1"/>
  <c r="H157" i="3" s="1"/>
  <c r="F156" i="3"/>
  <c r="G156" i="3" s="1"/>
  <c r="H156" i="3" s="1"/>
  <c r="F155" i="3"/>
  <c r="G155" i="3" s="1"/>
  <c r="H155" i="3" s="1"/>
  <c r="F154" i="3"/>
  <c r="G154" i="3" s="1"/>
  <c r="H154" i="3" s="1"/>
  <c r="F153" i="3"/>
  <c r="G153" i="3" s="1"/>
  <c r="H153" i="3" s="1"/>
  <c r="F152" i="3"/>
  <c r="G152" i="3" s="1"/>
  <c r="H152" i="3" s="1"/>
  <c r="F151" i="3"/>
  <c r="G151" i="3" s="1"/>
  <c r="H151" i="3" s="1"/>
  <c r="F150" i="3"/>
  <c r="G150" i="3" s="1"/>
  <c r="H150" i="3" s="1"/>
  <c r="F149" i="3"/>
  <c r="G149" i="3" s="1"/>
  <c r="H149" i="3" s="1"/>
  <c r="F148" i="3"/>
  <c r="G148" i="3" s="1"/>
  <c r="H148" i="3" s="1"/>
  <c r="F147" i="3"/>
  <c r="G147" i="3" s="1"/>
  <c r="H147" i="3" s="1"/>
  <c r="F146" i="3"/>
  <c r="G146" i="3" s="1"/>
  <c r="H146" i="3" s="1"/>
  <c r="F145" i="3"/>
  <c r="G145" i="3" s="1"/>
  <c r="H145" i="3" s="1"/>
  <c r="F144" i="3"/>
  <c r="G144" i="3" s="1"/>
  <c r="H144" i="3" s="1"/>
  <c r="F143" i="3"/>
  <c r="G143" i="3" s="1"/>
  <c r="H143" i="3" s="1"/>
  <c r="F142" i="3"/>
  <c r="G142" i="3" s="1"/>
  <c r="H142" i="3" s="1"/>
  <c r="F141" i="3"/>
  <c r="G141" i="3" s="1"/>
  <c r="H141" i="3" s="1"/>
  <c r="F140" i="3"/>
  <c r="G140" i="3" s="1"/>
  <c r="H140" i="3" s="1"/>
  <c r="F139" i="3"/>
  <c r="G139" i="3" s="1"/>
  <c r="H139" i="3" s="1"/>
  <c r="F138" i="3"/>
  <c r="G138" i="3" s="1"/>
  <c r="H138" i="3" s="1"/>
  <c r="F137" i="3"/>
  <c r="G137" i="3" s="1"/>
  <c r="H137" i="3" s="1"/>
  <c r="F136" i="3"/>
  <c r="G136" i="3" s="1"/>
  <c r="H136" i="3" s="1"/>
  <c r="F135" i="3"/>
  <c r="G135" i="3" s="1"/>
  <c r="H135" i="3" s="1"/>
  <c r="F134" i="3"/>
  <c r="G134" i="3" s="1"/>
  <c r="H134" i="3" s="1"/>
  <c r="F133" i="3"/>
  <c r="G133" i="3" s="1"/>
  <c r="H133" i="3" s="1"/>
  <c r="F132" i="3"/>
  <c r="G132" i="3" s="1"/>
  <c r="H132" i="3" s="1"/>
  <c r="F131" i="3"/>
  <c r="G131" i="3" s="1"/>
  <c r="H131" i="3" s="1"/>
  <c r="F130" i="3"/>
  <c r="G130" i="3" s="1"/>
  <c r="H130" i="3" s="1"/>
  <c r="F129" i="3"/>
  <c r="G129" i="3" s="1"/>
  <c r="H129" i="3" s="1"/>
  <c r="F128" i="3"/>
  <c r="G128" i="3" s="1"/>
  <c r="H128" i="3" s="1"/>
  <c r="F127" i="3"/>
  <c r="G127" i="3" s="1"/>
  <c r="H127" i="3" s="1"/>
  <c r="F126" i="3"/>
  <c r="G126" i="3" s="1"/>
  <c r="H126" i="3" s="1"/>
  <c r="F125" i="3"/>
  <c r="G125" i="3" s="1"/>
  <c r="H125" i="3" s="1"/>
  <c r="F122" i="3"/>
  <c r="G122" i="3" s="1"/>
  <c r="H122" i="3" s="1"/>
  <c r="F121" i="3"/>
  <c r="G121" i="3" s="1"/>
  <c r="H121" i="3" s="1"/>
  <c r="F120" i="3"/>
  <c r="G120" i="3" s="1"/>
  <c r="H120" i="3" s="1"/>
  <c r="F119" i="3"/>
  <c r="G119" i="3" s="1"/>
  <c r="H119" i="3" s="1"/>
  <c r="F118" i="3"/>
  <c r="G118" i="3" s="1"/>
  <c r="H118" i="3" s="1"/>
  <c r="F117" i="3"/>
  <c r="G117" i="3" s="1"/>
  <c r="H117" i="3" s="1"/>
  <c r="F114" i="3"/>
  <c r="G114" i="3" s="1"/>
  <c r="H114" i="3" s="1"/>
  <c r="F113" i="3"/>
  <c r="G113" i="3" s="1"/>
  <c r="H113" i="3" s="1"/>
  <c r="F112" i="3"/>
  <c r="G112" i="3" s="1"/>
  <c r="H112" i="3" s="1"/>
  <c r="F111" i="3"/>
  <c r="G111" i="3" s="1"/>
  <c r="H111" i="3" s="1"/>
  <c r="F110" i="3"/>
  <c r="G110" i="3" s="1"/>
  <c r="H110" i="3" s="1"/>
  <c r="F109" i="3"/>
  <c r="G109" i="3" s="1"/>
  <c r="H109" i="3" s="1"/>
  <c r="F108" i="3"/>
  <c r="G108" i="3" s="1"/>
  <c r="H108" i="3" s="1"/>
  <c r="F107" i="3"/>
  <c r="G107" i="3" s="1"/>
  <c r="H107" i="3" s="1"/>
  <c r="F106" i="3"/>
  <c r="G106" i="3" s="1"/>
  <c r="H106" i="3" s="1"/>
  <c r="F105" i="3"/>
  <c r="G105" i="3" s="1"/>
  <c r="H105" i="3" s="1"/>
  <c r="F104" i="3"/>
  <c r="G104" i="3" s="1"/>
  <c r="H104" i="3" s="1"/>
  <c r="F103" i="3"/>
  <c r="G103" i="3" s="1"/>
  <c r="H103" i="3" s="1"/>
  <c r="F102" i="3"/>
  <c r="G102" i="3" s="1"/>
  <c r="H102" i="3" s="1"/>
  <c r="F101" i="3"/>
  <c r="G101" i="3" s="1"/>
  <c r="H101" i="3" s="1"/>
  <c r="F100" i="3"/>
  <c r="G100" i="3" s="1"/>
  <c r="H100" i="3" s="1"/>
  <c r="F99" i="3"/>
  <c r="G99" i="3" s="1"/>
  <c r="H99" i="3" s="1"/>
  <c r="F98" i="3"/>
  <c r="G98" i="3" s="1"/>
  <c r="H98" i="3" s="1"/>
  <c r="F97" i="3"/>
  <c r="G97" i="3" s="1"/>
  <c r="H97" i="3" s="1"/>
  <c r="F96" i="3"/>
  <c r="G96" i="3" s="1"/>
  <c r="H96" i="3" s="1"/>
  <c r="F95" i="3"/>
  <c r="G95" i="3" s="1"/>
  <c r="H95" i="3" s="1"/>
  <c r="F94" i="3"/>
  <c r="G94" i="3" s="1"/>
  <c r="H94" i="3" s="1"/>
  <c r="F93" i="3"/>
  <c r="G93" i="3" s="1"/>
  <c r="H93" i="3" s="1"/>
  <c r="F92" i="3"/>
  <c r="G92" i="3" s="1"/>
  <c r="H92" i="3" s="1"/>
  <c r="F91" i="3"/>
  <c r="G91" i="3" s="1"/>
  <c r="H91" i="3" s="1"/>
  <c r="F90" i="3"/>
  <c r="G90" i="3" s="1"/>
  <c r="H90" i="3" s="1"/>
  <c r="F89" i="3"/>
  <c r="G89" i="3" s="1"/>
  <c r="H89" i="3" s="1"/>
  <c r="F88" i="3"/>
  <c r="G88" i="3" s="1"/>
  <c r="H88" i="3" s="1"/>
  <c r="F87" i="3"/>
  <c r="G87" i="3" s="1"/>
  <c r="H87" i="3" s="1"/>
  <c r="F86" i="3"/>
  <c r="G86" i="3" s="1"/>
  <c r="H86" i="3" s="1"/>
  <c r="F85" i="3"/>
  <c r="G85" i="3" s="1"/>
  <c r="H85" i="3" s="1"/>
  <c r="F84" i="3"/>
  <c r="G84" i="3" s="1"/>
  <c r="H84" i="3" s="1"/>
  <c r="F83" i="3"/>
  <c r="G83" i="3" s="1"/>
  <c r="H83" i="3" s="1"/>
  <c r="F82" i="3"/>
  <c r="G82" i="3" s="1"/>
  <c r="H82" i="3" s="1"/>
  <c r="F81" i="3"/>
  <c r="G81" i="3" s="1"/>
  <c r="H81" i="3" s="1"/>
  <c r="F80" i="3"/>
  <c r="G80" i="3" s="1"/>
  <c r="H80" i="3" s="1"/>
  <c r="F79" i="3"/>
  <c r="G79" i="3" s="1"/>
  <c r="H79" i="3" s="1"/>
  <c r="F78" i="3"/>
  <c r="G78" i="3" s="1"/>
  <c r="H78" i="3" s="1"/>
  <c r="F77" i="3"/>
  <c r="G77" i="3" s="1"/>
  <c r="H77" i="3" s="1"/>
  <c r="F76" i="3"/>
  <c r="G76" i="3" s="1"/>
  <c r="H76" i="3" s="1"/>
  <c r="F75" i="3"/>
  <c r="G75" i="3" s="1"/>
  <c r="H75" i="3" s="1"/>
  <c r="F74" i="3"/>
  <c r="G74" i="3" s="1"/>
  <c r="H74" i="3" s="1"/>
  <c r="F73" i="3"/>
  <c r="G73" i="3" s="1"/>
  <c r="H73" i="3" s="1"/>
  <c r="F72" i="3"/>
  <c r="G72" i="3" s="1"/>
  <c r="H72" i="3" s="1"/>
  <c r="F69" i="3"/>
  <c r="G69" i="3" s="1"/>
  <c r="H69" i="3" s="1"/>
  <c r="F68" i="3"/>
  <c r="G68" i="3" s="1"/>
  <c r="H68" i="3" s="1"/>
  <c r="F67" i="3"/>
  <c r="G67" i="3" s="1"/>
  <c r="H67" i="3" s="1"/>
  <c r="F66" i="3"/>
  <c r="G66" i="3" s="1"/>
  <c r="H66" i="3" s="1"/>
  <c r="F65" i="3"/>
  <c r="G65" i="3" s="1"/>
  <c r="H65" i="3" s="1"/>
  <c r="F64" i="3"/>
  <c r="F61" i="3"/>
  <c r="G61" i="3" s="1"/>
  <c r="H61" i="3" s="1"/>
  <c r="F60" i="3"/>
  <c r="G60" i="3" s="1"/>
  <c r="H60" i="3" s="1"/>
  <c r="F59" i="3"/>
  <c r="G59" i="3" s="1"/>
  <c r="H59" i="3" s="1"/>
  <c r="F58" i="3"/>
  <c r="G58" i="3" s="1"/>
  <c r="H58" i="3" s="1"/>
  <c r="F57" i="3"/>
  <c r="G57" i="3" s="1"/>
  <c r="H57" i="3" s="1"/>
  <c r="F56" i="3"/>
  <c r="G56" i="3" s="1"/>
  <c r="H56" i="3" s="1"/>
  <c r="F55" i="3"/>
  <c r="G55" i="3" s="1"/>
  <c r="H55" i="3" s="1"/>
  <c r="F54" i="3"/>
  <c r="G54" i="3" s="1"/>
  <c r="H54" i="3" s="1"/>
  <c r="F53" i="3"/>
  <c r="G53" i="3" s="1"/>
  <c r="H53" i="3" s="1"/>
  <c r="F52" i="3"/>
  <c r="G52" i="3" s="1"/>
  <c r="H52" i="3" s="1"/>
  <c r="F51" i="3"/>
  <c r="G51" i="3" s="1"/>
  <c r="H51" i="3" s="1"/>
  <c r="F50" i="3"/>
  <c r="G50" i="3" s="1"/>
  <c r="H50" i="3" s="1"/>
  <c r="F49" i="3"/>
  <c r="G49" i="3" s="1"/>
  <c r="H49" i="3" s="1"/>
  <c r="F48" i="3"/>
  <c r="G48" i="3" s="1"/>
  <c r="H48" i="3" s="1"/>
  <c r="F47" i="3"/>
  <c r="G47" i="3" s="1"/>
  <c r="H47" i="3" s="1"/>
  <c r="F46" i="3"/>
  <c r="G46" i="3" s="1"/>
  <c r="H46" i="3" s="1"/>
  <c r="F45" i="3"/>
  <c r="G45" i="3" s="1"/>
  <c r="H45" i="3" s="1"/>
  <c r="F44" i="3"/>
  <c r="G44" i="3" s="1"/>
  <c r="H44" i="3" s="1"/>
  <c r="F43" i="3"/>
  <c r="G43" i="3" s="1"/>
  <c r="H43" i="3" s="1"/>
  <c r="F42" i="3"/>
  <c r="G42" i="3" s="1"/>
  <c r="H42" i="3" s="1"/>
  <c r="F41" i="3"/>
  <c r="G41" i="3" s="1"/>
  <c r="H41" i="3" s="1"/>
  <c r="F40" i="3"/>
  <c r="G40" i="3" s="1"/>
  <c r="H40" i="3" s="1"/>
  <c r="F39" i="3"/>
  <c r="G39" i="3" s="1"/>
  <c r="H39" i="3" s="1"/>
  <c r="F38" i="3"/>
  <c r="G38" i="3" s="1"/>
  <c r="H38" i="3" s="1"/>
  <c r="F37" i="3"/>
  <c r="G37" i="3" s="1"/>
  <c r="H37" i="3" s="1"/>
  <c r="F36" i="3"/>
  <c r="G36" i="3" s="1"/>
  <c r="H36" i="3" s="1"/>
  <c r="F35" i="3"/>
  <c r="G35" i="3" s="1"/>
  <c r="H35" i="3" s="1"/>
  <c r="F34" i="3"/>
  <c r="G34" i="3" s="1"/>
  <c r="H34" i="3" s="1"/>
  <c r="F33" i="3"/>
  <c r="G33" i="3" s="1"/>
  <c r="H33" i="3" s="1"/>
  <c r="F32" i="3"/>
  <c r="G32" i="3" s="1"/>
  <c r="H32" i="3" s="1"/>
  <c r="F31" i="3"/>
  <c r="G31" i="3" s="1"/>
  <c r="H31" i="3" s="1"/>
  <c r="F30" i="3"/>
  <c r="G30" i="3" s="1"/>
  <c r="H30" i="3" s="1"/>
  <c r="F29" i="3"/>
  <c r="G29" i="3" s="1"/>
  <c r="H29" i="3" s="1"/>
  <c r="F28" i="3"/>
  <c r="G28" i="3" s="1"/>
  <c r="H28" i="3" s="1"/>
  <c r="F27" i="3"/>
  <c r="G27" i="3" s="1"/>
  <c r="H27" i="3" s="1"/>
  <c r="F26" i="3"/>
  <c r="G26" i="3" s="1"/>
  <c r="H26" i="3" s="1"/>
  <c r="F25" i="3"/>
  <c r="G25" i="3" s="1"/>
  <c r="H25" i="3" s="1"/>
  <c r="F24" i="3"/>
  <c r="G24" i="3" s="1"/>
  <c r="H24" i="3" s="1"/>
  <c r="F23" i="3"/>
  <c r="G23" i="3" s="1"/>
  <c r="H23" i="3" s="1"/>
  <c r="F22" i="3"/>
  <c r="G22" i="3" s="1"/>
  <c r="H22" i="3" s="1"/>
  <c r="F21" i="3"/>
  <c r="G21" i="3" s="1"/>
  <c r="H21" i="3" s="1"/>
  <c r="F20" i="3"/>
  <c r="G20" i="3" s="1"/>
  <c r="H20" i="3" s="1"/>
  <c r="F19" i="3"/>
  <c r="G19" i="3" s="1"/>
  <c r="H19" i="3" s="1"/>
  <c r="F16" i="3"/>
  <c r="G16" i="3" s="1"/>
  <c r="H16" i="3" s="1"/>
  <c r="F15" i="3"/>
  <c r="G15" i="3" s="1"/>
  <c r="H15" i="3" s="1"/>
  <c r="F14" i="3"/>
  <c r="G14" i="3" s="1"/>
  <c r="H14" i="3" s="1"/>
  <c r="F13" i="3"/>
  <c r="G13" i="3" s="1"/>
  <c r="H13" i="3" s="1"/>
  <c r="F12" i="3"/>
  <c r="G12" i="3" s="1"/>
  <c r="H12" i="3" s="1"/>
  <c r="F11" i="3"/>
  <c r="G11" i="3" s="1"/>
  <c r="H11" i="3" s="1"/>
  <c r="F8" i="3"/>
  <c r="G8" i="3" s="1"/>
  <c r="H8" i="3" s="1"/>
  <c r="F7" i="3"/>
  <c r="G7" i="3" s="1"/>
  <c r="H7" i="3" s="1"/>
  <c r="F6" i="3"/>
  <c r="F244" i="3" l="1"/>
  <c r="G244" i="3" s="1"/>
  <c r="H244" i="3" s="1"/>
  <c r="F332" i="3"/>
  <c r="G332" i="3" s="1"/>
  <c r="H332" i="3" s="1"/>
  <c r="F240" i="3"/>
  <c r="G240" i="3" s="1"/>
  <c r="H240" i="3" s="1"/>
  <c r="F254" i="3"/>
  <c r="G254" i="3" s="1"/>
  <c r="H254" i="3" s="1"/>
  <c r="F274" i="3"/>
  <c r="G274" i="3" s="1"/>
  <c r="H274" i="3" s="1"/>
  <c r="G242" i="3"/>
  <c r="H242" i="3" s="1"/>
  <c r="F338" i="3"/>
  <c r="G338" i="3" s="1"/>
  <c r="H338" i="3" s="1"/>
  <c r="G246" i="3"/>
  <c r="H246" i="3" s="1"/>
  <c r="F353" i="3"/>
  <c r="G353" i="3" s="1"/>
  <c r="H353" i="3" s="1"/>
  <c r="G330" i="3"/>
  <c r="H330" i="3" s="1"/>
  <c r="G319" i="3"/>
  <c r="H319" i="3" s="1"/>
  <c r="G266" i="3"/>
  <c r="H266" i="3" s="1"/>
  <c r="G234" i="3"/>
  <c r="H234" i="3" s="1"/>
  <c r="F9" i="3"/>
  <c r="G9" i="3" s="1"/>
  <c r="H9" i="3" s="1"/>
  <c r="G6" i="3"/>
  <c r="H6" i="3" s="1"/>
  <c r="F70" i="3"/>
  <c r="G70" i="3" s="1"/>
  <c r="H70" i="3" s="1"/>
  <c r="G64" i="3"/>
  <c r="H64" i="3" s="1"/>
  <c r="F264" i="3"/>
  <c r="G264" i="3" s="1"/>
  <c r="H264" i="3" s="1"/>
  <c r="G256" i="3"/>
  <c r="H256" i="3" s="1"/>
  <c r="F286" i="3"/>
  <c r="G286" i="3" s="1"/>
  <c r="H286" i="3" s="1"/>
  <c r="G276" i="3"/>
  <c r="H276" i="3" s="1"/>
  <c r="F289" i="3"/>
  <c r="G289" i="3" s="1"/>
  <c r="H289" i="3" s="1"/>
  <c r="G288" i="3"/>
  <c r="H288" i="3" s="1"/>
  <c r="F349" i="3"/>
  <c r="G349" i="3" s="1"/>
  <c r="H349" i="3" s="1"/>
  <c r="G348" i="3"/>
  <c r="H348" i="3" s="1"/>
  <c r="G334" i="3"/>
  <c r="H334" i="3" s="1"/>
  <c r="G136" i="6"/>
  <c r="H6" i="6"/>
  <c r="H136" i="6" s="1"/>
  <c r="F115" i="3"/>
  <c r="G115" i="3" s="1"/>
  <c r="H115" i="3" s="1"/>
  <c r="F324" i="3"/>
  <c r="G324" i="3" s="1"/>
  <c r="H324" i="3" s="1"/>
  <c r="F17" i="3"/>
  <c r="G17" i="3" s="1"/>
  <c r="H17" i="3" s="1"/>
  <c r="F168" i="3"/>
  <c r="G168" i="3" s="1"/>
  <c r="H168" i="3" s="1"/>
  <c r="F179" i="3"/>
  <c r="G179" i="3" s="1"/>
  <c r="H179" i="3" s="1"/>
  <c r="F219" i="3"/>
  <c r="G219" i="3" s="1"/>
  <c r="H219" i="3" s="1"/>
  <c r="F317" i="3"/>
  <c r="G317" i="3" s="1"/>
  <c r="H317" i="3" s="1"/>
  <c r="F359" i="3"/>
  <c r="F62" i="3"/>
  <c r="G62" i="3" s="1"/>
  <c r="H62" i="3" s="1"/>
  <c r="F123" i="3"/>
  <c r="G123" i="3" s="1"/>
  <c r="H123" i="3" s="1"/>
  <c r="F232" i="3"/>
  <c r="G232" i="3" s="1"/>
  <c r="H232" i="3" s="1"/>
  <c r="F328" i="3"/>
  <c r="G328" i="3" s="1"/>
  <c r="H328" i="3" s="1"/>
  <c r="F346" i="3"/>
  <c r="G346" i="3" s="1"/>
  <c r="H346" i="3" s="1"/>
  <c r="F116" i="5"/>
  <c r="F117" i="5" s="1"/>
  <c r="G359" i="3" l="1"/>
  <c r="H359" i="3" s="1"/>
</calcChain>
</file>

<file path=xl/sharedStrings.xml><?xml version="1.0" encoding="utf-8"?>
<sst xmlns="http://schemas.openxmlformats.org/spreadsheetml/2006/main" count="2084" uniqueCount="1163">
  <si>
    <t>1.</t>
  </si>
  <si>
    <t>2.</t>
  </si>
  <si>
    <t xml:space="preserve">SITNI INVENTAR  </t>
  </si>
  <si>
    <t>3.</t>
  </si>
  <si>
    <t>NAMJEŠTAJ</t>
  </si>
  <si>
    <t>4.</t>
  </si>
  <si>
    <t>SITNA DIDAKTIKA</t>
  </si>
  <si>
    <t>kom</t>
  </si>
  <si>
    <t xml:space="preserve"> BR.</t>
  </si>
  <si>
    <t>OPIS</t>
  </si>
  <si>
    <t>KOM</t>
  </si>
  <si>
    <t>Tembalo duboko 14cm inox</t>
  </si>
  <si>
    <t>Vilica stolna inox</t>
  </si>
  <si>
    <t>Nož stolni inox</t>
  </si>
  <si>
    <t>Žlica bk/ čaj inox</t>
  </si>
  <si>
    <t>5.</t>
  </si>
  <si>
    <t>Tanjur plitki 23cm inox</t>
  </si>
  <si>
    <t>6.</t>
  </si>
  <si>
    <t>tembalo duboko 17,5cm, inox</t>
  </si>
  <si>
    <t>7.</t>
  </si>
  <si>
    <t>Šalica za čaj sa ručkom, inox 2,5 dcl</t>
  </si>
  <si>
    <t>8.</t>
  </si>
  <si>
    <t>Tembalo duboko 14cm</t>
  </si>
  <si>
    <t>9.</t>
  </si>
  <si>
    <t>višekratne tvrde čaše za grupe pvc 2 dcl u boji</t>
  </si>
  <si>
    <t>10.</t>
  </si>
  <si>
    <t>vrč za vodu po grupama pvc sa pokl. 2it</t>
  </si>
  <si>
    <t>11.</t>
  </si>
  <si>
    <t>Košarica za kruh poliratan 22 cm</t>
  </si>
  <si>
    <t>12.</t>
  </si>
  <si>
    <t>Vrč za mlijeko/ čaj 2 lit sa poklop. Inox</t>
  </si>
  <si>
    <t>13.</t>
  </si>
  <si>
    <t>Tanjur duboki porculan</t>
  </si>
  <si>
    <t>14.</t>
  </si>
  <si>
    <t>Tanjur plitki porculan</t>
  </si>
  <si>
    <t>15.</t>
  </si>
  <si>
    <t>Šalica za čaj sa tanjurićem 2 dcl</t>
  </si>
  <si>
    <t>16.</t>
  </si>
  <si>
    <t>Čaša staklena 2 dcl</t>
  </si>
  <si>
    <t>17.</t>
  </si>
  <si>
    <t>Hvataljka za hranu 24 cm inox</t>
  </si>
  <si>
    <t>18.</t>
  </si>
  <si>
    <t>Grabilica monobl. Inox 2,5 dcl</t>
  </si>
  <si>
    <t>19.</t>
  </si>
  <si>
    <t>Grabilica za umak inox 1 dcl</t>
  </si>
  <si>
    <t>20.</t>
  </si>
  <si>
    <t>Grabilica Monoblok inox 1 lit</t>
  </si>
  <si>
    <t>21.</t>
  </si>
  <si>
    <t>Žlica za serviranje inox</t>
  </si>
  <si>
    <t>22.</t>
  </si>
  <si>
    <t>Vilica za serviranje  inox</t>
  </si>
  <si>
    <t>23.</t>
  </si>
  <si>
    <t>Zdjela za juhu 26cm sa poklopcem, inox</t>
  </si>
  <si>
    <t>24.</t>
  </si>
  <si>
    <t>Poslužavnik 45x35 cm pvc</t>
  </si>
  <si>
    <t>25.</t>
  </si>
  <si>
    <t>Zdjela za miješanje inox, 26 cm</t>
  </si>
  <si>
    <t>26.</t>
  </si>
  <si>
    <t>Zdjela kuhinjska 24 cm inox</t>
  </si>
  <si>
    <t>27.</t>
  </si>
  <si>
    <t>Pvc posude za voće</t>
  </si>
  <si>
    <t>28.</t>
  </si>
  <si>
    <t>Pvc posude za prljavo suđe</t>
  </si>
  <si>
    <t>29.</t>
  </si>
  <si>
    <t>Lonac za kuhanje 30x30x21 lit inox</t>
  </si>
  <si>
    <t>30.</t>
  </si>
  <si>
    <t>poklopac 30 cm inox</t>
  </si>
  <si>
    <t>31.</t>
  </si>
  <si>
    <t>Lonac 40x40 x 50 lit inox</t>
  </si>
  <si>
    <t>32.</t>
  </si>
  <si>
    <t>poklopac 40 cm inox</t>
  </si>
  <si>
    <t>33.</t>
  </si>
  <si>
    <t>Lonac 22x22 x 8 lit inox</t>
  </si>
  <si>
    <t>34.</t>
  </si>
  <si>
    <t>poklopac 22 cm inox</t>
  </si>
  <si>
    <t>35.</t>
  </si>
  <si>
    <t>Lonac  40x23x25 lit inox</t>
  </si>
  <si>
    <t>36.</t>
  </si>
  <si>
    <t>37.</t>
  </si>
  <si>
    <t>Lonac 34x19x17,25 lit inox</t>
  </si>
  <si>
    <t>38.</t>
  </si>
  <si>
    <t>poklopac 34 cm inox</t>
  </si>
  <si>
    <t>39.</t>
  </si>
  <si>
    <t>Lonac 32x18x14 lit inox</t>
  </si>
  <si>
    <t>40.</t>
  </si>
  <si>
    <t>poklopac inox 32 cm</t>
  </si>
  <si>
    <t>41.</t>
  </si>
  <si>
    <t>Lonac niski 30x12x8,25lit inox</t>
  </si>
  <si>
    <t>42.</t>
  </si>
  <si>
    <t>Lonac niski 45x17x27lit inox</t>
  </si>
  <si>
    <t>43.</t>
  </si>
  <si>
    <t>poklopac inox 45cm</t>
  </si>
  <si>
    <t>44.</t>
  </si>
  <si>
    <t>Lonac sa ručkom 22x13x4,8lit inox</t>
  </si>
  <si>
    <t>45.</t>
  </si>
  <si>
    <t>Poklopac inox 22 cm</t>
  </si>
  <si>
    <t>46.</t>
  </si>
  <si>
    <t>Lonac  16X16X 3 lit inox</t>
  </si>
  <si>
    <t>47.</t>
  </si>
  <si>
    <t>Poklopac inox 16 cm</t>
  </si>
  <si>
    <t>48.</t>
  </si>
  <si>
    <t>Tava inox 36cm</t>
  </si>
  <si>
    <t>49.</t>
  </si>
  <si>
    <t>Tava inox 32cm</t>
  </si>
  <si>
    <t>50.</t>
  </si>
  <si>
    <t>Tava inox 28cm</t>
  </si>
  <si>
    <t>51.</t>
  </si>
  <si>
    <t>Tave za palačinke 2</t>
  </si>
  <si>
    <t>52.</t>
  </si>
  <si>
    <t>Daske pvc 53x32,5x2 cm / set 4/1</t>
  </si>
  <si>
    <t>53.</t>
  </si>
  <si>
    <t>Stalak za daske inox</t>
  </si>
  <si>
    <t>54.</t>
  </si>
  <si>
    <t>Komplet kuh. Noževa set 3/1 ( 13,18,21 cm)</t>
  </si>
  <si>
    <t>55.</t>
  </si>
  <si>
    <t>kompl.mesars noževa 3/1 (15,21,24cm )</t>
  </si>
  <si>
    <t>56.</t>
  </si>
  <si>
    <t>Noževi za povrće 10 cm</t>
  </si>
  <si>
    <t>57.</t>
  </si>
  <si>
    <t>Nož za kruh 24 cm</t>
  </si>
  <si>
    <t>58.</t>
  </si>
  <si>
    <t>Satara 23cm</t>
  </si>
  <si>
    <t>59.</t>
  </si>
  <si>
    <t>Brusač noževa  30cm</t>
  </si>
  <si>
    <t>60.</t>
  </si>
  <si>
    <t>Otvarač za konzerve stolni 44cm inox</t>
  </si>
  <si>
    <t>61.</t>
  </si>
  <si>
    <t>Termos lonac za prijenos hrane 20lit</t>
  </si>
  <si>
    <t>62.</t>
  </si>
  <si>
    <t>Termos lonac za prijenos hrane 10lit</t>
  </si>
  <si>
    <t>63.</t>
  </si>
  <si>
    <t>garnitura ulje ocat sol papar</t>
  </si>
  <si>
    <t>64.</t>
  </si>
  <si>
    <t>Lopatica za tortu</t>
  </si>
  <si>
    <t>65.</t>
  </si>
  <si>
    <t>Zdjela pvc 45cm/ 17 lit</t>
  </si>
  <si>
    <t>66.</t>
  </si>
  <si>
    <t>Zdjela pvc 40cm / 11 lit</t>
  </si>
  <si>
    <t>67.</t>
  </si>
  <si>
    <t>Zdjela pvc 35cm / 8 lit</t>
  </si>
  <si>
    <t>68.</t>
  </si>
  <si>
    <t>Mutilica 45cm</t>
  </si>
  <si>
    <t>69.</t>
  </si>
  <si>
    <t>Cjedilo žičano 26cm</t>
  </si>
  <si>
    <t>70.</t>
  </si>
  <si>
    <t>Cjedilo za tjesteninu inox 2 ručke,45cm</t>
  </si>
  <si>
    <t>71.</t>
  </si>
  <si>
    <t>Cjedilo 10-15 cm</t>
  </si>
  <si>
    <t>72.</t>
  </si>
  <si>
    <t>Cjedilo za povrće konusno 36cm</t>
  </si>
  <si>
    <t>73.</t>
  </si>
  <si>
    <t>sito za brašno inox 35cm</t>
  </si>
  <si>
    <t>74.</t>
  </si>
  <si>
    <t>Lopatica četvrtasta inox duga drška</t>
  </si>
  <si>
    <t>75.</t>
  </si>
  <si>
    <t>Lopatica okrugla perforirana inox duga drš.</t>
  </si>
  <si>
    <t>76.</t>
  </si>
  <si>
    <t>kuhača pvc  45cm</t>
  </si>
  <si>
    <t>77.</t>
  </si>
  <si>
    <t>kuhača pvc 35cm</t>
  </si>
  <si>
    <t>78.</t>
  </si>
  <si>
    <t>kuhača 100-120cm drvo</t>
  </si>
  <si>
    <t>79.</t>
  </si>
  <si>
    <t>pasirka inox 33cm</t>
  </si>
  <si>
    <t>80.</t>
  </si>
  <si>
    <t>Ribež  četverostr. Inox</t>
  </si>
  <si>
    <t>81.</t>
  </si>
  <si>
    <t>valjak za tijsto inox 48 cm</t>
  </si>
  <si>
    <t>82.</t>
  </si>
  <si>
    <t>bat za meso inox</t>
  </si>
  <si>
    <t>83.</t>
  </si>
  <si>
    <t>škare za meso</t>
  </si>
  <si>
    <t>84.</t>
  </si>
  <si>
    <t>gnječilo za krumpir 50cm inox</t>
  </si>
  <si>
    <t>85.</t>
  </si>
  <si>
    <t>otvarač za konzerve mali inox</t>
  </si>
  <si>
    <t>86.</t>
  </si>
  <si>
    <t>termometar ubodni laserski sa sondom</t>
  </si>
  <si>
    <t>87.</t>
  </si>
  <si>
    <t>gn posude pvc 1/1-150 pvc haccp</t>
  </si>
  <si>
    <t>88.</t>
  </si>
  <si>
    <t>gn posude pvc 1/1-10 cm pvc haccp</t>
  </si>
  <si>
    <t>89.</t>
  </si>
  <si>
    <t>pokloipac pvc 1/1 pvc boja haccp</t>
  </si>
  <si>
    <t>90.</t>
  </si>
  <si>
    <t>gn pvc 1/2-150 pvc haccp</t>
  </si>
  <si>
    <t>Red.br</t>
  </si>
  <si>
    <t>Opis stavke</t>
  </si>
  <si>
    <t>J.mj.</t>
  </si>
  <si>
    <t>Količina</t>
  </si>
  <si>
    <t>Prizemlje</t>
  </si>
  <si>
    <t>1. Vjetrobran, P=13,34 m2</t>
  </si>
  <si>
    <t>1.1</t>
  </si>
  <si>
    <t>Dobava i montaža tipske oglasne zidne vitrine, izrađene od okvira eloksirani aluminij, učvrščenjem magnetima na metalnu oblogu leđa vitrine, mogućnost zaključavanja, te ostakljenjem od polikarbonata. Oglasna vitrina ukupne dimenzije 662/775 mm. Montaža na ulazu, u prostoru vjetrobrana</t>
  </si>
  <si>
    <t>1.2</t>
  </si>
  <si>
    <t>Zidni pano pluto u metalnom plastificiranom okviru sa zaobljenim rubovima 80x120 cm</t>
  </si>
  <si>
    <t>1.3</t>
  </si>
  <si>
    <t>Stalak za kišobran, žičani, fi 26, h=50cm, srebrne boje, proziran.</t>
  </si>
  <si>
    <t>Vjetrobran ukupno</t>
  </si>
  <si>
    <t>2. Garderobe i sanitarije uz vrtić 1, P=10,40+13,07 m2</t>
  </si>
  <si>
    <t>2.1</t>
  </si>
  <si>
    <t>Garderobni ormar vel. 80x40x121 cm,izrađen od iverice oplemenjene melaminskom folijom debljine 18mm, u  boji po izboru, ploha otpornih na ogrebotine, obrubljeno mekanom keder trakom T-profila u boji po izboru, svi ostali rubovi obrađeni ABS trakom debljine 0.5mm, bočne stranice zaobljenih rubova. Vrata od istog materijala, rubova obrađenih ABS trakom debljine 2 mm, metalne petlje (blum-clip sa lijevanom podesivom pločicom), sigurnosne ručke u obliku cvijeta u boji keder trake, u unutrašnjosti polica u gornjem dijelu i metalna prečka za vješalice, elementi sastavljeni bez vidljivih vijaka sa 4 vrata po širini.</t>
  </si>
  <si>
    <t>2.2</t>
  </si>
  <si>
    <t>Pločice sa imenima za pretince ormarića izrađene od kvalitetme plastike.</t>
  </si>
  <si>
    <t>2.3</t>
  </si>
  <si>
    <t>Klupica samostalna,izrađena od iverice oplemenjene melaminskom folijom debljine 18mm, u boji po izboru, ploha otpornih na ogrebotine, obrubljeno mekanom keder trakom T-profila u boji po izboru, sjedeća površina zaobljenih rubova, svi ostali rubovi obrađeni ABS trakom debljine 0.5mm (ŠDV) 105 x 40 x 32 cm.</t>
  </si>
  <si>
    <t>2.4</t>
  </si>
  <si>
    <t>2.5</t>
  </si>
  <si>
    <t>Koš za otpatke metalni perforirani lim plastificiran u boji aluminija.</t>
  </si>
  <si>
    <t>2.6</t>
  </si>
  <si>
    <r>
      <rPr>
        <sz val="9"/>
        <color indexed="8"/>
        <rFont val="Calibri Light1"/>
      </rPr>
      <t>INOX DRŽAČI ZA ČAŠE I ČETKICE za 20 čaša
Proizvod je u cijelosti izrađen od materijala inox (304 polirani) koji se koristi u prehrambene svrhe, a sastoji se od dva dijela, samog držača čaše i vodilice. Držač čaše se stavlja na vodilicu, te se jednostavno klizno skida radi lakšeg održavanja, a vodilica je fiksni dio koji se montira na zid u potrebnim dužinama.
Na inox držač za čaše i četkice stavljaju se posebne PVC čaše koje se mogu održavati strojno (otporne na visoke i niske temperature), a četkice koje korisnik koristi umeću se sa donjeg dijela u inox držač.
Komplet za 20 djeteta sadrži: Inox držače za čaše i četkice, čaše u boji 2 dcl (+110 C</t>
    </r>
    <r>
      <rPr>
        <sz val="10"/>
        <color indexed="8"/>
        <rFont val="Arial"/>
        <family val="2"/>
        <charset val="238"/>
      </rPr>
      <t>°/- 40 C°) (ČAŠE U 8 BOJA), Inox vodilica za kapice dužine 2,4 m sa inox vijcima i PVC tiplama profi (8 kom)
Proizvod mora zadovoljavati sve standarde higijene i kvalitete. Jednostavna montaža, lagano održavanje, higijensko pohranjivanje.</t>
    </r>
  </si>
  <si>
    <t>kpl</t>
  </si>
  <si>
    <t>Garderobe i sanitarije uz vrtić 1 ukupno</t>
  </si>
  <si>
    <t>3. Soba dnevnog boravka  - vrtička grupa 1, P=59,83 m2</t>
  </si>
  <si>
    <t>3.1</t>
  </si>
  <si>
    <t>Dječji stol u obliku pravilnog šesterokuta, sa 6 nogu, promjera 118.5 cm, jedna stranica duljine 60 cm, izrađen od iverice oplemenjene melaminskom folijom debljine 18mm, u boji po izboru, otpornom na ogrebotine, obrubljeno obojenom mekanom keder trakom T-profila u boji po izboru, zaobljenih rubova, ojačanje (u skladu sa Zakonom o sigurnosti na radu) je dodatna donja ploča od istog materijala promjera 110.7cm obrub ABS traka debljine 0.5mm,ukupna debljina radne ploče je 36mm, metalne noge fi=60mm učvršćene na čeličnoj konstrukciji pričvršćenoj na donju ploču stola sa 5 vijaka, sa podesivom - promjenjivom visinom 49-55cm, protuklizna zaštita.</t>
  </si>
  <si>
    <t>3.2</t>
  </si>
  <si>
    <t>Stolić trapezoidni s 4 noge, kraća stranica 60 cm izrađen od iverice oplemenjene melaminskom folijom debljine 18mm, u boji po izboru, otpornom na ogrebotine, obrubljeno obojenom mekanom keder trakom T-profila u boji po izboru, zaobljenih rubova, ojačanje (u skladu sa Zakonom o sigurnosti na radu) je dodatna donja ploča od istog materijala promjera 110.7cm obrub ABS traka debljine 0.5mm,ukupna debljina radne ploče je 36mm, metalne noge fi=60mm učvršćene na čeličnoj konstrukciji pričvršćenoj na donju ploču stola sa 5 vijaka, sa podesivom - promjenjivom visinom 49-55cm, protuklizna zaštita.</t>
  </si>
  <si>
    <t>3.3</t>
  </si>
  <si>
    <t>Stolica dječja bez rukonaslona, visine 35cm, konstrukcija natur bukov šper, bezbojni lak, naslon i sjedalo anatomski oblikovani šper. Sve funkcionalne dimenzije i ostale značajke stolica uskleđene su sa zahtjevima HRN EN-1729-1 i HRN EN-1729-2.</t>
  </si>
  <si>
    <t>3.4</t>
  </si>
  <si>
    <t>Radni stol za odgajatelja sa 3 ladice (metabox + bravica), dim (ŠDV) 120 x 60 x 75 cm, izrađen od iverice oplemenjene melaminskom folijom debljine 18mm, u boji po izboru projektanta, otpornom na ogrebotine, obrubljeno keder trakom T-profila u boji po izboru projektanta, svi ostali rubovi obrađeni ABS trakom debljine 0.5mm, stražnja strana izrađena od istog materijala radi mogućnosti postavljanja elementa u prostor kao samostojeći, elementi sastavljeni bez vidljivih vijaka.</t>
  </si>
  <si>
    <t>3.5</t>
  </si>
  <si>
    <t>Stolica odgajateljska, konstrukcija natur bukov masiv, naslon i sjedalo anatomski šper. Sve funkcionalne dimenzije i ostale značajke stolica uskleđene su sa zahtjevima HRN EN-1729-1 i HRN EN-1729-2 ili jednakovrijedno.</t>
  </si>
  <si>
    <t>3.6</t>
  </si>
  <si>
    <t>Ormar odgajateljski sa 2 bravice, dim. (ŠDV) 100 x 40 x 120 cm s 2 police izrađen od iverice oplemenjene melaminskom folijom debljine 18mm, u boji po izboru projektanta, otpornom na ogrebotine, obrubljeno keder trakom T-profila u boji po izboru projektanta, svi ostali rubovi obrađeni ABS trakom debljine 0.5mm, stražnja strana izrađena od istog materijala radi mogućnosti postavljanja elementa u prostor kao samostojeći, elementi sastavljeni bez vidljivih vijaka.</t>
  </si>
  <si>
    <t>3.7</t>
  </si>
  <si>
    <t>Ležaljka: konstrukcija od metalnih plastificiranih profila,ležaj od čvrste antibakterijske tkanine, uzglavlje i noge polukružnog oblika izrađeno od tvrde umjetne mase, kakvoća i izrada materijala visoka (Q2), izdržljivost i otpornost materijala posebno visoka (Q1), dim 138x55x13 cm, boja tkanine i plastičnog dijela konstrukcije u identičnoj boji.</t>
  </si>
  <si>
    <t>3.8</t>
  </si>
  <si>
    <t>Nosač ležaljki: metalna plastificirana konstrukcija na 4 kotača, dim. 116x55x14 cm (konstrukcija visine 8 cm, kotači sa ležištem visine 6 cm), predviđeno kao nosač 20 komada ležaljki.</t>
  </si>
  <si>
    <t>3.9</t>
  </si>
  <si>
    <t>Plahtica s gumicom na kutovima (100%pamuk) dimenzije 135x58 cm za ležaljku.</t>
  </si>
  <si>
    <t>3.10</t>
  </si>
  <si>
    <t>Donja prostirka za ležaljku dimenzije 128x58 cm za ležaljku.</t>
  </si>
  <si>
    <t>3.11</t>
  </si>
  <si>
    <t>Pokrivač, štepani,  za ležaljku.</t>
  </si>
  <si>
    <t>3.12</t>
  </si>
  <si>
    <t>Navlaka za pokrivač (100% pamuk)  za ležaljku.</t>
  </si>
  <si>
    <t>3.13</t>
  </si>
  <si>
    <t>Ormar za ležaljke i posteljinu, dim. 150x60x180cm, u donjem dijelu prostor za ležaljke, u gornjem dijelu dio za odlaganje posteljine, 4 vrata s policom,  izrađen od iverice oplemenjene melaminskom folijom debljine 18mm, u boji po izboru, otpornom na ogrebotine, obrubljeno keder trakom T-profila u boji po izboru, svi ostali rubovi obrađeni ABS trakom debljine 0.5mm,bočne stranice zaobljenih uglova, strop upušten u odnosu na stranice i leđa, vrata od istog materijala rubova obrađenih ABS trakom debljine 2 mm, metalne petlje (blum-clip sa lijevanom podesivom pločicom), vrata od istog materijala rubova obrađenih ABS trakom debljine 2 mm, metalne petlje (blum-clip sa lijevanom podesivom pločicom), stražnja strana izrađena od istog materijala radi mogućnosti postavljanja elementa u prostor kao samostojeći, element sastavljen bez vidljivih vijaka.</t>
  </si>
  <si>
    <t>3.14</t>
  </si>
  <si>
    <t>3.15</t>
  </si>
  <si>
    <t>Zidni pano magnetni u metalnom plastificiranom okviru sa zaobljenim rubovima  80x120 cm</t>
  </si>
  <si>
    <t>3.16</t>
  </si>
  <si>
    <t>3.17</t>
  </si>
  <si>
    <t>Zidni sat na baterije s kazaljkama, sat promjera min. 30 cm, dizajn prilagođen dječjem uzrastu</t>
  </si>
  <si>
    <t>3.18</t>
  </si>
  <si>
    <t>Ormar na kotačima sa trorednim policama za plastične kutije, 101 x 45.50 x 70 cm, opremljen sa 18 pari vodilica U profila za plastične kutije, izrađen od iverice oplemenjene melaminskom folijom debljine 18mm, u boji po izboru projektanta, otpornom na ogrebotine, obrubljeno keder trakom T-profila u boji po izboru, svi ostali rubovi obrađeni ABS trakom debljine 0.5mm, bočne stranice zaobljenih uglova, strop upušten u odnosu na stranice i leđa, stražnja strana izrađena od istog materijala radi mogućnosti postavljanja elementa u prostor kao samostojeći, element sastavljen bez vidljivih vijaka.</t>
  </si>
  <si>
    <t>3.19</t>
  </si>
  <si>
    <t>Plastična kutija plitka sa dvostrukim žlijebom na bočnim stranama, te upuštenom ručkom na prednjem dijelu, za ormar na kotačima, dim. (ŠDV) 31.2x42.7x7.5 cm, boja kutije transparentna</t>
  </si>
  <si>
    <t>12</t>
  </si>
  <si>
    <t>3.20</t>
  </si>
  <si>
    <t>Plastična kutija duboka sa dvostrukim žlijebom na bočnim stranama, te upuštenom ručkom na prednjem dijelu, za ormar na kotačima, dim. (ŠDV) 31.2x42.7x15 cm, boja kutije transparentna</t>
  </si>
  <si>
    <t>3</t>
  </si>
  <si>
    <t>3.21</t>
  </si>
  <si>
    <t>Ormar na kotačima s dvorednim policama za plastične kutije, opremljen sa 12 pari vodilica U profila, dim 66,7x45,50x70 izrađen od iverice oplemenjene melaninskom folijom debljine 18 mm u boji po izboru projektanta, otpornom na ogrebotine , obrubljen keder trakom T-profila u boji po izboru, svi ostali rubovi obrađeni ABS trakom debljine 0,5mm, bočne stranice zaobljenih uglova, strop upušten u  odnosu na stranice i leđa, stražnja strana izrađena od istog materijala radi mogućnosti postavljanja elementa u prostor kao samostojeći, element sastavljen bez vidljivih vijaka.</t>
  </si>
  <si>
    <t>3.22</t>
  </si>
  <si>
    <t>3.23</t>
  </si>
  <si>
    <t>Plastična kutija plitka sa dvostrukim žlijebom na bočnim stranama, te upuštenom ručkom na prednjem dijelu, za ormar na kotačima, dim. (ŠDV) 31.2x42.7x7,5 cm, boja kutije transparentna</t>
  </si>
  <si>
    <t>6</t>
  </si>
  <si>
    <t>3.24</t>
  </si>
  <si>
    <t>Ormar sa 4 police i središnjim dijelom za plastične kutije, opremljen sa 8 pari vodilica U profila u središnjem dijelu a sa svake strane po dvije police, dim. 100 x 40 x 86 cm, izrađen od iverice oplemenjene melaminskom folijom debljine 18mm, u boji po izboru, otpornom na ogrebotine, obrubljeno keder trakom T-profila u boji po izboru, svi ostali rubovi obrađeni ABS trakom debljine 0.5mm, bočne stranice zaobljenih uglova, strop upušten u odnosu na stranice i leđa, stražnja strana izrađena od istog materijala radi mogućnosti postavljanja elementa u prostor kao samostojeći, element sastavljen bez vidljivih vijaka</t>
  </si>
  <si>
    <t>3.25</t>
  </si>
  <si>
    <t>Plastična kutija duboka sa dvostrukim žlijebom na bočnim stranama, te upuštenom ručkom na prednjem dijelu, za statični ormar, dim. (ŠDV) 31.2x37.7x15 cm, boja kutije transparentna</t>
  </si>
  <si>
    <t>3.26</t>
  </si>
  <si>
    <t>Pokretna polica za likovni materijal i papire, dim. (ŠDV) 76x52x90cm, s 4 pretinca u gornjem dijelu elementa, u donjem dijelu 2 police za odlaganje većih papira, te 2 police s vertikalnom pregradom na trećini dužine ormara što daje dva manja i dva veća pretinca za odlaganje manjih papira i likovnih materijala, izrađen od iverice oplemenjene melaminskom folijom debljine 18mm, u boji po izboru, otpornom na ogrebotine, obrubljeno keder trakom T-profila u boji po izboru, bočne stranice zaobljenih rubova, svi ostali rubovi obrađeni ABS trakom debljine 0.5mm, elementi sastavljeni bez vidljivih vijaka, četiri kotačića na uglovima, nosač kotača izrađen od prešanog pocinčanog kromatiziranog čeličnog lima debljine 3 mm, kotač gumirani promjera 50 mm, ukupna visina nosača i kotača 70 mm, opterećenje: 40 kg po kotaču.</t>
  </si>
  <si>
    <t>3.27</t>
  </si>
  <si>
    <t>Ormarić sa 2 police i 2 ladice u donjem dijelu opremljene sa po 4 kotača, dim 100x40x86 cm, izrađen od iverice oplemenjene melaminskom folijom debljine 18 mm,u boji po izboru projektanta, otpornom na ogrebotine,obrubljeno mekanom keder trakom T-profila u boji po izboru, svi ostali rubovi obrađeni ABS trakom debljine 0,5 mm, strop upušten u odnosu na stranice i leđa stražnja strana izrađena od istog materijala radi mogućnosti postavljanja u prostor kao samostojeći, elementi sastavljeni bez vidljivih vijaka. Četiri kotačića na uglovima ladice, nosač kotača izrađen od prešanog pocinčanog kromatiziranog čeličnog lima debljine 3 mm, kotač gumirani promjera 50 mm, ukupna visina nosača i kotača 70 mm, opterećenje: 40 kg po kotaču</t>
  </si>
  <si>
    <t>3.28</t>
  </si>
  <si>
    <t xml:space="preserve">Dječji drveni štafelaj 63x50x112,5 cm dim. (šdv), dvostrani ormarić na kotačima, sastoji se iz dva dijela. Donji dio je postolje na kotačima s prostorom za pohranu boje i pribora. Gornji dio je dvostrani stalak s dijelom za držanj epribora za crtanje na obje strane. U sklopu ormarića su i držači papira "kvačice". Ormarić izrađen od iverice oplemenjene melaminskom folijom debljine 18mm, u boji po izboru, otpornom na ogrebotine, obrubljen mekanom keder trakom T-profila u boji po izboru, svi ostali rubovi obrađeni ABS trakom 0.5mm, elementi sastavljeni bez vidljivih vijaka, zaobljenih rubova, četiri kotačića na uglovima, nosač kotača izrađen od prešanog pocinčanog kromatiziranog čeličnog lima debljine 3 mm, kotač gumirani promjera 50 mm, ukupna visina nosača i kotača 70 mm, opterećenje: 40 kg po kotaču.                                        </t>
  </si>
  <si>
    <t>3.29</t>
  </si>
  <si>
    <t>Nosač za sušenje likovnih radova, savinute metalne konstrukcije, visine 65 cm, na kotačima</t>
  </si>
  <si>
    <t>3.30</t>
  </si>
  <si>
    <t>Dvostrani ormarić pokretna biblioteka i polica za didaktički materijal, izrađena od iverice oplemenjene melaminskom folijom debljine 18mm, u boji po izboru projektanta, otpornom na ogrebotine, obrub mekana keder traka T-profila u boji po izboru, svi ostali rubovi obrađeni ABS trakom debljine 0.5mm, dim. (ŠDV) 100x50x100cm, na jednoj strani 4 reda kosine knjige i slikovnice, sa druge strane polica sa 6 pretinaca za didaktiku, elementi sastavljeni bez vidljivih vijaka, bočne strane spuštene do poda, gornji rubovi zaobljeni, ormarić je na kotačićima (četiri kotačića na uglovima, peti kotačić na sjecištu dijagonala donje plohe), nosač kotača izrađen od prešanog pocinčanog kromatiziranog čeličnog lima debljine 3 mm, kotač gumirani promjera 50 mm, ukupna visina nosača i kotača 70 mm, opterećenje: 40 kg po kotaču</t>
  </si>
  <si>
    <t>1</t>
  </si>
  <si>
    <t>3.31</t>
  </si>
  <si>
    <t>Polivalentni pano za kazalište lutaka i sjena na kotačima, dim 60x120 cm, sa zavjesicom, sa jedne strane glatka ploha lagano ukošena sa otvorom (dim ŠV 51 x 41 cm)  , a sa druge strane jedna polica u vodoravnom položaju ispod koje su 2 trokuke vješalice za ginjol lutke, izrađen od iverice oplemenjene melaninskom folijom debljine 18 mm, u boji po izboru projektanta, otpornom na ogrebotine, obrubljene keder trakom T-profila u boji po izboru projektanta, svi ostali rubovi obrađeni ABS trakom debljine 0,5 mm, stražnja strana izrađena od istog materijala radi mogućnosti postavljanja elementa u prostor kao slobodnostojeći, element sastavljeni bez vidljivih vijaka, četiri kotačića na uglovima, nosač kotača izrađen od prešanog pocinčanog kromatiziranog čeličnog lima debljine 3 mm, kotač gumirani promjera 50 mm, ukupna visina nosača i kotača 70 mm, opterećenje 40 kg po kotaču.</t>
  </si>
  <si>
    <t>3.32</t>
  </si>
  <si>
    <t>Ormarić otvoreni sa 1 pregradom i 4 police (6 pretinaca), dim. (ŠDV) 100x40x86 cm izrađen od iverice oplemenjene melaminskom folijom debljine 18mm, u boji po izboru projektanta, otpornom na ogrebotine, obrubljeno keder trakom T-profila u boji po izboru projektanta, svi ostali rubovi obrađeni ABS trakom debljine 0.5mm, strop upušten u odnosu na stranice i leđa, stražnja strana izrađena od istog materijala radi mogućnosti postavljanja elementa u prostor kao samostojeći, elementi sastavljeni bez vidljivih vijaka.</t>
  </si>
  <si>
    <t>3.33</t>
  </si>
  <si>
    <t>Pokretna polica - kutić trgovine dim (ŠDV) 100x40x120 cm, na vrhu police je tenda od pamučnog dezeniranog platna, na bočnim stranicama otvori elipsoidnog oblika obrubljeni keder trakom T profila u boji po izboru, gornja polica na visini 65 cm, prednje dvije police (s rubnikom) lagano ukošene prema dolje, dvije police sa stražnje strane u vodoravnom položaju, element izrađen od iverice oplemenjene melaminskom folijom debljine 18 mm, u boji po izboru, otpornom na ogrebotine, obrubljeno keder trakom T profila u boji po izboru, svi ostali rubovi obrađeni ABS trakom debljine 0,5 mm, bošne stranice zaobljenih rubova, elementi sastavljeni bez vidljivih vijaka, četiri kotačića na uglovima, nosač kotača izrađen od prešanog pocinčanog kromatiziranog čeličnog lima debljine 3 mm, kotač gumirani promjera 50 mm, ukupna visina nosača i kotača 70 mm, opterećenje 40 kg po kotaču.</t>
  </si>
  <si>
    <t>3.34</t>
  </si>
  <si>
    <t>Blok kuhinjica na kotačima, dim (ŠDV) 120x46x80 cm, sastoji se od štednjaka, sudopera, kuhinjskog elementa  i 2 police sa okretnim vješalicama iznad elemenata,  izrađen od iverice oplemenjene melaminskom folijom debljine 18mm, u boji po izboru projektanta, otpornom na ogrebotine, obrubljeno mekanom keder trakom T-profila u boji po izboru projektanta, svi ostali rubovi obrađeni ABS trakom 0.5mm. Štednjak sa 4 "grijaće ploče"  različitih dimenzija izrađene od crnog pleksiglasa debljine 5mm, vrata sa otvorom od pleksiglasa debljine 4 mm.  Kadica sudopera plastična, dim. 28x19.5x10 cm. Bočne strane profilirane. Vrata na svim elementima od istog materijala, rubova obrađenih ABS trakom debljine 2 mm, metalne petlje (blum-clip sa lijevanom podesivom pločicom), sigurnosne ručke u boji keder trake. Cijeli sklop je na 6 kotača</t>
  </si>
  <si>
    <t>3.35</t>
  </si>
  <si>
    <t>Dječji drveni stolić dim. (ŠDV) 50x50x50cm sa 2 stolice dim. (ŠDV) 40x25x28cm - element dječjeg kutića, izrađen od iverice oplemenjene melaminskom folijom debljine 18mm, u boji po izboru projektanta,  otpornom na ogrebotine, obrubljeno mekanom keder trakom T-profila u boji po izboru, svi ostali rubovi obrađeni ABS trakom debljine 0.5mm, elementi sastavljeni bez vidljivih vijaka</t>
  </si>
  <si>
    <t>3.36</t>
  </si>
  <si>
    <t>Dvosjed dim. 140x57,5x37 cm, izrađen od čvrste pjene presvučene eko kožom u osnovnim bojama kvalitete koje se trljanjem i u modelu otopine ne otpuštaju. Visina sjedišta iznosi 37 cm. Lako se održava brisanjem vlažnom krpom i neutralnim sredstvom za pranje.</t>
  </si>
  <si>
    <t>3.37</t>
  </si>
  <si>
    <t>Fotelja dim. 79,5x57,5x30 cm,  izrađen od čvrste pjene presvučene eko kožomu osnovnim bojama kvalitete koje se trljanjem i u modelu otopine ne otpuštaju. Visina sjedišta iznosi 38 cm. Lako se održava brisanjem vlažnom krpom i neutralnim sredstvom za pranje.</t>
  </si>
  <si>
    <t>2</t>
  </si>
  <si>
    <t>3.38</t>
  </si>
  <si>
    <t>Polica za građenje na kotačima, dim. (ŠDV) 82x82x52.5 cm, dvostruke funkcije za spremanje građevnog materijala,opremljen sa 20 pari vodilica U profila, predviđen za plastične kutije: 4 duboke i 12 plitkih kutija. Gornja ploha za građenje presvučena protukliznom podlogom sa graničnikom 4 cm visine koji osigurava plohu zagrađenom, izrađena od iverice oplemenjene melaminskom folijom debljine 18 mm u boji po izboru, otpornom na ogrebotine, obrubljeno keder trakom T-profila u boji po izboru, elementi sastavljeni bez vidljivih vijaka. Četiri kotačića na uglovima, nosač kotača izrađen od prešanog pocinčanog kromatiziranog čeličnog lima debljine 3 mm, kotač gumirani promjera 50 mm, ukupna visina nosača i kotača 70 mm, opterećenje: 40 kg po kotaču.</t>
  </si>
  <si>
    <t>3.39</t>
  </si>
  <si>
    <t>4</t>
  </si>
  <si>
    <t>3.40</t>
  </si>
  <si>
    <t>3.41</t>
  </si>
  <si>
    <t>Konstruktor kockica,  omogućava djeci stvaranje realnih ili fantastičnih figura i objekata. 1000 elemenata koji djeci pružaju neograničenu kreativnu slobodu, pomažući im da nauče oponašati svoj svijet i razvijati maštu i fantaziju. Uključene su kartice modela.</t>
  </si>
  <si>
    <t>3.42</t>
  </si>
  <si>
    <r>
      <t>M</t>
    </r>
    <r>
      <rPr>
        <sz val="10"/>
        <color indexed="8"/>
        <rFont val="Arial"/>
        <family val="2"/>
        <charset val="238"/>
      </rPr>
      <t>ekani konstruktor - EVA pjene neuništiva, lagana, periva, bezopasna, ugodna za dodir i nepromjenjiva oblike. Izrađen od posebnog EVAPLAST materijala, bez formaldehida u poticajnim i avangardnim bojama. - 80 elemenata u 10 geometrijskih oblika dim . 16x8x4 cm</t>
    </r>
  </si>
  <si>
    <t>3.43</t>
  </si>
  <si>
    <t>Dječja strunjača dim. 150x140x3 cm, u bojama po izboru projektanta, ispunjena visokokvalitetnom spužvom, presvučena eko kožom, debljine 0,9 mm, sastava pamuk, PE i PVC, težine 500g/m², postojanosti boje 8, visoke otpornosti na trljanje, rastezanje i trganje, perive vodom i neutralnim sredstvima za pranje.</t>
  </si>
  <si>
    <t>Vrtić 1 ukupno</t>
  </si>
  <si>
    <t>4. Garderobe i sanitarije uz vrtić 2, P=8,16+9,24 m2</t>
  </si>
  <si>
    <t>4.1</t>
  </si>
  <si>
    <t>4.2</t>
  </si>
  <si>
    <t>4.3</t>
  </si>
  <si>
    <t>4.4</t>
  </si>
  <si>
    <t>4.5</t>
  </si>
  <si>
    <t>4.6</t>
  </si>
  <si>
    <r>
      <t>INOX DRŽAČI ZA ČAŠE I ČETKICE za 20 čaša
Proizvod je u cijelosti izrađen od materijala inox (304 polirani) koji se koristi u prehrambene svrhe, a sastoji se od dva dijela, samog držača čaše i vodilice. Držač čaše se stavlja na vodilicu, te se jednostavno klizno skida radi lakšeg održavanja, a vodilica je fiksni dio koji se montira na zid u potrebnim dužinama.
Na inox držač za čaše i četkice stavljaju se posebne PVC čaše koje se mogu održavati strojno (otporne na visoke i niske temperature), a četkice koje korisnik koristi umeću se sa donjeg dijela u inox držač.
Komplet za 20 djeteta sadrži: Inox držače za čaše i četkice, čaše u boji 2 dcl (+110 C</t>
    </r>
    <r>
      <rPr>
        <sz val="10"/>
        <color indexed="8"/>
        <rFont val="Arial"/>
        <family val="2"/>
        <charset val="238"/>
      </rPr>
      <t>°/- 40 C°) (ČAŠE U 8 BOJA), Inox vodilica za kapice dužine 2,4 m sa inox vijcima i PVC tiplama profi (8 kom)
Proizvod mora zadovoljavati sve standarde higijene i kvalitete. Jednostavna montaža, lagano održavanje, higijensko pohranjivanje.</t>
    </r>
  </si>
  <si>
    <t>Garderobe i sanitarije uz vrtić 2  ukupno</t>
  </si>
  <si>
    <t>5. Soba dnevnog boravka 2 -  vrtička grupa, P=64,66 m2</t>
  </si>
  <si>
    <t>5.1</t>
  </si>
  <si>
    <t>5.2</t>
  </si>
  <si>
    <t>5.3</t>
  </si>
  <si>
    <t>5.4</t>
  </si>
  <si>
    <t>5.5</t>
  </si>
  <si>
    <t>Stolica odgajateljska, konstrukcija natur bukov masiv, naslon i sjedalo anatomski šper. Sve funkcionalne dimenzije i ostale značajke stolica uskleđene su sa zahtjevima HRN EN-1729-1 i HRN EN-1729-2.</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</si>
  <si>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</si>
  <si>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</si>
  <si>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</si>
  <si>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</si>
  <si>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</si>
  <si>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</si>
  <si>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</si>
  <si>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</si>
  <si>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</si>
  <si>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</si>
  <si>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</si>
  <si>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</si>
  <si>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</si>
  <si>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</si>
  <si>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</si>
  <si>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</si>
  <si>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</si>
  <si>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</si>
  <si>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</si>
  <si>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</si>
  <si>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</si>
  <si>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</si>
  <si>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</si>
  <si>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</si>
  <si>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</si>
  <si>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</si>
  <si>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</si>
  <si>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</si>
  <si>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</si>
  <si>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</si>
  <si>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</si>
  <si>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Dvosjed dim. 140x57,5x37 cm, izrađen od čvrste pjene presvučene eko kožom u osnovnim bojama kvalitete koje se trljanjem i u modelu otopine ne otpuštaju. Visina sjedišta iznosi 37 cm. Lako se održava brisanjem vlažnom krpom i neutralnim sredstvom za pranje</t>
  </si>
  <si>
    <t>5.37</t>
  </si>
  <si>
    <t>Fotelja dim. 79,5x57,5x30 cm,  izrađen od čvrste pjene presvučene eko kožomu osnovnim bojama kvalitete koje se trljanjem i u modelu otopine ne otpuštaju. Visina sjedišta iznosi 38 cm. Lako se održava brisanjem vlažnom krpom i neutralnim sredstvom za pranje</t>
  </si>
  <si>
    <t>5.38</t>
  </si>
  <si>
    <t>5.39</t>
  </si>
  <si>
    <t>5.40</t>
  </si>
  <si>
    <t>5.41</t>
  </si>
  <si>
    <t>5.42</t>
  </si>
  <si>
    <r>
      <rPr>
        <sz val="9"/>
        <color indexed="8"/>
        <rFont val="Arial"/>
        <family val="2"/>
        <charset val="238"/>
      </rPr>
      <t>M</t>
    </r>
    <r>
      <rPr>
        <sz val="10"/>
        <color indexed="8"/>
        <rFont val="Arial"/>
        <family val="2"/>
        <charset val="238"/>
      </rPr>
      <t>ekani konstruktor - EVA pjene neuništiva, lagana, periva, bezopasna, ugodna za dodir i nepromjenjiva oblike. Izrađen od posebnog EVAPLAST materijala, bez formaldehida u poticajnim i avangardnim bojama. - 80 elemenata u 10 geometrijskih oblika dim . 16x8x4 cm</t>
    </r>
  </si>
  <si>
    <t>5.43</t>
  </si>
  <si>
    <t>Vrtić 2 ukupno</t>
  </si>
  <si>
    <t>6. Garderobe i sanitarije uz vrtić 3, P=8,58+13,07 m2</t>
  </si>
  <si>
    <t>6.1</t>
  </si>
  <si>
    <t>6.2</t>
  </si>
  <si>
    <t>6.3</t>
  </si>
  <si>
    <t>6.4</t>
  </si>
  <si>
    <t>6.5</t>
  </si>
  <si>
    <t>6.6</t>
  </si>
  <si>
    <t>Garderobe i sanitarije uz vrtić   3 ukupno</t>
  </si>
  <si>
    <t>7. Soba dnevnog boravka 3 -  vrtička grupa, P=57,10 m2</t>
  </si>
  <si>
    <t>7.1</t>
  </si>
  <si>
    <t>7.2</t>
  </si>
  <si>
    <t>7.3</t>
  </si>
  <si>
    <t>Stolica dječja bez rukonaslona, visine 35cm, konstrukcija natur bukov šper, bezbojni lak, naslon i sjedalo anatomski oblikovani šper. Sve funkcionalne dimenzije i ostale značajke stolica uskleđene su sa zahtjevima HRN EN-1729-1 i HRN EN-1729-2  ili jednakovrijedno.</t>
  </si>
  <si>
    <t>7.4</t>
  </si>
  <si>
    <t>7.5</t>
  </si>
  <si>
    <t>Stolica odgajateljska, konstrukcija natur bukov masiv, naslon i sjedalo anatomski šper. Sve funkcionalne dimenzije i ostale značajke stolica uskleđene su sa zahtjevima HRN EN-1729-1 i HRN EN-1729-2  ili jednakovrijedno.</t>
  </si>
  <si>
    <t>7.6</t>
  </si>
  <si>
    <t>7.7</t>
  </si>
  <si>
    <t>7.8</t>
  </si>
  <si>
    <t>7.9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</si>
  <si>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</si>
  <si>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</si>
  <si>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</si>
  <si>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</si>
  <si>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</si>
  <si>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</si>
  <si>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</si>
  <si>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</si>
  <si>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</si>
  <si>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</si>
  <si>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</si>
  <si>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</si>
  <si>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</si>
  <si>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</si>
  <si>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</si>
  <si>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</si>
  <si>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</si>
  <si>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</si>
  <si>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</si>
  <si>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</si>
  <si>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</si>
  <si>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</si>
  <si>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</si>
  <si>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</si>
  <si>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</si>
  <si>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</si>
  <si>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</si>
  <si>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</si>
  <si>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</si>
  <si>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</si>
  <si>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</si>
  <si>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</si>
  <si>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</si>
  <si>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</si>
  <si>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Vrtić 3 ukupno</t>
  </si>
  <si>
    <t>8. Garderobe i sanitarije uz jaslice , P=11,00+11,81 m2</t>
  </si>
  <si>
    <t>8.1</t>
  </si>
  <si>
    <t>8.2</t>
  </si>
  <si>
    <t>8.3</t>
  </si>
  <si>
    <t>8.4</t>
  </si>
  <si>
    <t>8.5</t>
  </si>
  <si>
    <t>8.6</t>
  </si>
  <si>
    <t>Ormar i podloga za previjanje sa vratima (garderoba), dim. (ŠDV) 70 x 75 x 95 cm, izrađen od iverice oplemenjene melaminskom folijom debljine 18mm, u boji po izboru projektanta, otpornom na ogrebotine, obrubljeno mekanom keder trakom T-profila u boji po izboru projektanta, svi ostali rubovi obrađeni ABS trakom 0.5mm, vrata od istog materijala rubova obrađenih ABS trakom debljine 2mm, metalne petlje (blum-clip sa lijevanom podesivom pločicom), umjesto ručkica otvori na vratima oblika eliptičnog odreska, a radi sigurnosnih razloga, stražnja strana izrađena od istog materijala radi mogućnosti postavljanja elementa u prostor kao samostojeći, elementi sastavljeni bez vidljivih vijaka, podloga za previjanje izrađena od antialergiskih umjetnih masa, debljine 4cm</t>
  </si>
  <si>
    <t>8.7</t>
  </si>
  <si>
    <r>
      <rPr>
        <sz val="9"/>
        <color indexed="8"/>
        <rFont val="Calibri Light1"/>
      </rPr>
      <t>Penjalica od 5 stuba sa rukohvatima 40 x 100 x 80 (95) cm, izrađena od iverice oplemenjene melaminskom folijom debljine 18 mm, u boji</t>
    </r>
    <r>
      <rPr>
        <b/>
        <sz val="10"/>
        <color indexed="8"/>
        <rFont val="Arial"/>
        <family val="2"/>
        <charset val="238"/>
      </rPr>
      <t xml:space="preserve"> </t>
    </r>
    <r>
      <rPr>
        <sz val="10"/>
        <color indexed="8"/>
        <rFont val="Arial"/>
        <family val="2"/>
        <charset val="238"/>
      </rPr>
      <t>po izboru projektanta, otpornom na ogrebotine, obrubljeno mekanom keder trakom T-profila u boji po izboru, svi ostali rubovi obrađeni ABS trakom 0.5 mm, stražnja strana izrađena od istog materijala radi mogućnosti postavljanja elementa u prostor kao samostojeći, elementi sastavljeni bez vidljivih vijaka</t>
    </r>
  </si>
  <si>
    <t>8.8</t>
  </si>
  <si>
    <t>Posuda za otpatke veća (za prljave pelene) sa pedalom i metalnim uloškom od nehrđajućeg lima.</t>
  </si>
  <si>
    <t>8.9</t>
  </si>
  <si>
    <r>
      <rPr>
        <sz val="9"/>
        <color indexed="8"/>
        <rFont val="Calibri Light1"/>
      </rPr>
      <t>INOX DRŽAČI ZA ČAŠE I ČETKICE za 12čaša
Proizvod je u cijelosti izrađen od materijala inox (304 polirani) koji se koristi u prehrambene svrhe, a sastoji se od dva dijela, samog držača čaše i vodilice. Držač čaše se stavlja na vodilicu, te se jednostavno klizno skida radi lakšeg održavanja, a vodilica je fiksni dio koji se montira na zid u potrebnim dužinama.
Na inox držač za čaše i četkice stavljaju se posebne PVC čaše koje se mogu održavati strojno (otporne na visoke i niske temperature), a četkice koje korisnik koristi umeću se sa donjeg dijela u inox držač.
Komplet za 12 djeteta sadrži: Inox držače za čaše i četkice, čaše u boji 2 dcl (+110 C</t>
    </r>
    <r>
      <rPr>
        <sz val="10"/>
        <color indexed="8"/>
        <rFont val="Arial"/>
        <family val="2"/>
        <charset val="238"/>
      </rPr>
      <t>°/- 40 C°) (ČAŠE U 8 BOJA), Inox vodilica za kapice dužine 2,4 m sa inox vijcima i PVC tiplama profi (8 kom)
Proizvod mora zadovoljavati sve standarde higijene i kvalitete. Jednostavna montaža, lagano održavanje, higijensko pohranjivanje.</t>
    </r>
  </si>
  <si>
    <t>Garderobe i sanitarije uz jaslice ukupno</t>
  </si>
  <si>
    <t>9. Soba dnevnog boravka  - jaslice, P=64,66 m2</t>
  </si>
  <si>
    <t>9.1</t>
  </si>
  <si>
    <t>Stolić okrugli sa 4 noge, promjera 90 cm cm izrađen od iverice boji po izboru, otpornom na ogrebotine, obrubljeno obojenom mekanom keder trakom T-profila u boji po izboru, zaobljenih rubova, ojačanje (u skladu sa Zakonom o sigurnosti na radu) je dodatna donja ploča od istog materijala promjera 110.7cm obrub ABS traka debljine 0.5mm,ukupna debljina radne ploče je 36mm, metalne noge fi=60mm učvršćene na čeličnoj konstrukciji pričvršćenoj na donju ploču stola sa 5 vijaka, sa podesivom - promjenjivom visinom 49-55cm, protuklizna zaštita.</t>
  </si>
  <si>
    <t>9.2</t>
  </si>
  <si>
    <t>Stolica dječja bez rukonaslona, visine 26 cm, konstrukcija natur bukov šper, bezbojni lak, naslon i sjedalo anatomski oblikovani šper. Sve funkcionalne dimenzije i ostale značajke stolica uskleđene su sa zahtjevima HRN EN-1729-1 i HRN EN-1729-2 ili jednakovrijedno.</t>
  </si>
  <si>
    <t>9.3</t>
  </si>
  <si>
    <t>Stolica dječja bez sa rukonaslonom, visine 26 cm, konstrukcija natur bukov šper, bezbojni lak, naslon i sjedalo anatomski oblikovani šper. Sve funkcionalne dimenzije i ostale značajke stolica uskleđene su sa zahtjevima HRN EN-1729-1 i HRN EN-1729-2  ili jednakovrijedno.</t>
  </si>
  <si>
    <t>9.4</t>
  </si>
  <si>
    <t>9.5</t>
  </si>
  <si>
    <t>9.6</t>
  </si>
  <si>
    <t>9.7</t>
  </si>
  <si>
    <t>Krevetić za jaslice-kinderbet na kotačima dim. 120x60x102 cm u boji po izboru projektanta,  sa madracom i kompletom posteljine u boji po izboru (posteljina komplet: 2 plahte sa  gumicom, pokrivač i 2 presvlake za pokrivač)</t>
  </si>
  <si>
    <t>9.8</t>
  </si>
  <si>
    <t>9.9</t>
  </si>
  <si>
    <t>9.10</t>
  </si>
  <si>
    <t>9.11</t>
  </si>
  <si>
    <t>9.12</t>
  </si>
  <si>
    <t>9.13</t>
  </si>
  <si>
    <t>9.14</t>
  </si>
  <si>
    <t>9.15</t>
  </si>
  <si>
    <r>
      <rPr>
        <sz val="9"/>
        <color indexed="8"/>
        <rFont val="Calibri Light1"/>
      </rPr>
      <t>Ormar sa 12 pretinaca, dim. 100 x 40 x 86 cm, izrađen od iverice oplemenjene melaminskom folijom debljine 18mm, u boji po izboru projektanta, otpornom na ogrebotine, obrubljeno keder trakom T-profila u boji po izboru, svi ostali rubovi obrađeni ABS trakom debljine 0.5mm, bočne stranice zaobljenih uglova, strop upušten u odnosu na stranice i leđa,stražnja strana izrađena od istog materijala radi mogućnosti postavljanja elementa u prostor kao samostojeći, element sastavljen bez vidljivih vijaka.</t>
    </r>
    <r>
      <rPr>
        <b/>
        <sz val="10"/>
        <color indexed="8"/>
        <rFont val="Arial"/>
        <family val="2"/>
        <charset val="238"/>
      </rPr>
      <t xml:space="preserve"> Zrcalo</t>
    </r>
    <r>
      <rPr>
        <sz val="10"/>
        <color indexed="8"/>
        <rFont val="Arial"/>
        <family val="2"/>
        <charset val="238"/>
      </rPr>
      <t xml:space="preserve"> sa stražnje strane</t>
    </r>
  </si>
  <si>
    <t>9.16</t>
  </si>
  <si>
    <t>Ormarić sa 2 vrata, dim. (ŠDV) 100x40x86 cm izrađen od iverice oplemenjene melaminskom folijom debljine 18mm, u boji po izboru projektanta,  otpornom na ogrebotine, obrubljeno keder trakom T-profila u boji po izboru, svi ostali rubovi obrađeni ABS trakom debljine 0.5mm, bočne stranice zaobljenih uglova, strop upušten u odnosu na stranice i leđa, vrata od istog materijala rubova obrađenih ABS trakom debljine 2 mm, metalne petlje (blum-clip sa lijevanom podesivom pločicom), stražnja strana izrađena od istog materijala radi mogućnosti postavljanja elementa u prostor kao samostojeći, element sastavljen bez vidljivih vijaka</t>
  </si>
  <si>
    <t>9.17</t>
  </si>
  <si>
    <t>Ormar sa 2 police,dim. 100 x 40 x 86 cm, izrađen od iverice oplemenjene melaminskom folijom debljine 18mm,u boji po izboru projektanta, otpornom na ogrebotine, obrubljeno keder trakom T-profila u boji po izboru, svi ostali rubovi obrađeni ABS trakom debljine 0.5mm, bočne stranice zaobljenih uglova, strop upušten u odnosu na stranice i leđa, stražnja strana izrađena od istog materijala radi mogućnosti postavljanja elementa u prostor kao samostojeći, element sastavljen bez vidljivih vijaka</t>
  </si>
  <si>
    <t>9.18</t>
  </si>
  <si>
    <t>9.19</t>
  </si>
  <si>
    <t>9.20</t>
  </si>
  <si>
    <t>9.21</t>
  </si>
  <si>
    <t>9.22</t>
  </si>
  <si>
    <t>9.23</t>
  </si>
  <si>
    <t>Sigurnosno ogledalo dim. 80 x 120 cm, montirano na ploču izrađenu od iverice oplemenjene melaminskom folijom debljine 18mm, u boji breze, obrubljeno keder trakom T-profila u bež boji, otpornom na ogrebotine dimenzije 100 x 140 cm. Pripremljeno za montažu na zid.</t>
  </si>
  <si>
    <t>9.24</t>
  </si>
  <si>
    <t>9.25</t>
  </si>
  <si>
    <t>Dječja strunjača dim. 150x140x3 cm, u bojama po izboru projektanta, ispunjena visokokvalitetnom spužvom, presvučena eko kožom debljine 0,9 mm, sastava pamuk, PE i PVC, težine 500g/m², postojanosti boje 8, visoke otpornosti na trljanje, rastezanje i trganje, perive vodom i neutralnim sredstvima za pranje.</t>
  </si>
  <si>
    <t>9.26</t>
  </si>
  <si>
    <t>9.27</t>
  </si>
  <si>
    <t>9.28</t>
  </si>
  <si>
    <t>9.29</t>
  </si>
  <si>
    <t>9.30</t>
  </si>
  <si>
    <t>9.31</t>
  </si>
  <si>
    <t>9.32</t>
  </si>
  <si>
    <t>Kutija drvena za didaktiku na kotačima, dim. (ŠDV) 40x50x38 cm, sa upuštenim ručkicama sa svake strane, dubine 30 cm izrađena od iverice oplemenjene melaminskom folijom debljine 18 mm u  boji po izboru projektanta, otpornom na ogrebotine, obrubljeno keder trakom T-profila u boji po izboru, elementi sastavljeni bez vidljivih vijaka. Četiri kotačića na uglovima, nosač kotača izrađen od prešanog pocinčanog kromatiziranog čeličnog lima debljine 3 mm, kotač gumirani promjera 50 mm, ukupna visina nosača i kotača 70 mm, opterećenje: 40 kg po kotaču</t>
  </si>
  <si>
    <t>9.33</t>
  </si>
  <si>
    <t>Dječji drveni štednjak dim. (ŠDV) 40x30x55cm - element dječjeg kutića, izrađen od iverice oplemenjene melaminskom folijom debljine 18mm, u boji po izboru projektanta, otpornom na ogrebotine, obrubljeno mekanom keder trakom T-profila u boji po izboru, svi ostali rubovi obrađeni ABS trakom 0.5mm, vrata od istog materijala rubova obrađenih ABS trakom debljine 2 mm, sa otvorom od pleksiglasa debljine 4 mm, rubova obrađenih keder trakom, metalne petlje (blum-clip sa lijevanom podesivom pločicom), sigurnosne ručke u boji keder trake, "grijaće ploče" 4 komada različitih dimenzija izrađene od crnog pleksiglasa debljine 5mm, stražnja strana izrađena od istog materijala radi mogućnosti postavljanja elementa u prostor kao samostojeći, elementi sastavljeni bez vidljivih vijaka</t>
  </si>
  <si>
    <t>9.34</t>
  </si>
  <si>
    <t>Dječji drveni sudoper dim. (ŠDV) 40x30x55cm - element dječjeg kutića kuhinje, izrađen od iverice oplemenjene melaminskom folijom debljine 18mm, u boji po izboru projektanta, otpornom na ogrebotine, obrubljeno mekanom keder trakom T-profila u boji po izboru, svi ostali rubovi obrađeni ABS trakom 0.5mm, vrata od istog materijala, rubova obrađenih ABS trakom debljine 2 mm, metalne petlje (blum-clip sa lijevanom podesivom pločicom), sigurnosne ručke u boji keder trake, kadica sudopera plastična, dim. 28x19.5x10cm, stražnja strana izrađena od istog materijala radi mogućnosti postavljanja elementa u prostor kao samostojeći, elementi sastavljeni bez vidljivih vijaka</t>
  </si>
  <si>
    <t>9.35</t>
  </si>
  <si>
    <t>Niska ravna polica na kotačima, s dvije unutarnje pregrade i dvije police (9 pretinaca), dim. (ŠDV) 100 x 40 x 56 cm izrađena od iverice oplemenjene melaminskom folijom debljine 18mm, u boji po izboru projektanta, otpornom na ogrebotine, obrubljeno keder trakom T-profila u boji po izboru projektanta, bočne stranice zaobljenih rubova, svi ostali rubovi obrađeni ABS trakom debljine 0.5mm, elementi sastavljeni bez vidljivih vijaka, četiri kotačića na uglovima, nosač kotača izrađen od prešanog pocinčanog kromatiziranog čeličnog lima debljine 3 mm, kotač gumirani promjera 50 mm, ukupna visina nosača i kotača 70 mm, opterećenje: 40 kg po kotaču.</t>
  </si>
  <si>
    <t>9.36</t>
  </si>
  <si>
    <t>Niska polukružna polica na kotačima s dvije unutarnje pregrade i dvije police (9 pretinaca), vanjska dim. (ŠDV) 125 x 125 x 56 cm, dubine 40 cm izrađena od iverice oplemenjene melaminskom folijom debljine 18mm, u boji po izboru projektanta, otpornom na ogrebotine, obrubljeno keder trakom T-profila u boji po izboru projektanta, bočne stranice zaobljenih rubova, svi ostali rubovi obrađeni ABS trakom debljine 0.5mm, elementi sastavljeni bez vidljivih vijaka, četiri kotačića na uglovima, nosač kotača izrađen od prešanog pocinčanog kromatiziranog čeličnog lima debljine 3 mm, kotač gumirani promjera 50 mm, ukupna visina nosača i kotača 70 mm, opterećenje: 40 kg po kotaču.</t>
  </si>
  <si>
    <t>9.37</t>
  </si>
  <si>
    <t>9.38</t>
  </si>
  <si>
    <t>Mekana penjalica - (ŠDV) 183 x 102 x 61 cm,  sastavljena od 9 pojedinačnih valjkastih elemenata ispunjenih antialergijskom pjenom, presvučena vinilom različitih boja, zajedno tvoreći penjalicu za djecu do 4 godine. Konzolne bočne stranice osiguravaju stabilnost za penjanje. Moguće je formiranje različitih visina  penjanja.</t>
  </si>
  <si>
    <t>Jaslice ukupno</t>
  </si>
  <si>
    <t>10. Galerija, P=37,18 m2</t>
  </si>
  <si>
    <t>10.1</t>
  </si>
  <si>
    <t>Zidni didaktički element pravokutnog oblika izrađen od bukovog masiva, dimenzija 25 x 25 cm, na podlozi od mediapana dim. 38 x 38 cm. Na površini elementa labirint spiralnog oblika s fiksiranim elemntom koji se vodi kroz labirint.  Služi za razvoj fine motorike i koordinacije ruka-oko.  Element se isporučuje namontiran na zid.</t>
  </si>
  <si>
    <t>10.2</t>
  </si>
  <si>
    <t>Zidni vizualni element kružnog oblika izrađen od bukovog masiva, promjera 26 cm, na podlozi od mediapana dim. 38 x 38 cm. Na površini elementa ogledalo od poliranog lima. Služi za razvoj vizualne percepcije.  Element se isporučuje namontiran na zid.</t>
  </si>
  <si>
    <t>10.3</t>
  </si>
  <si>
    <t>Zidni vizualni element kružnog oblika izrađen od bukovog masiva, promjera 26 cm, na podlozi od mediapana dim. 38 x 38 cm. Na površini elementa rotirajući dio  iscrtan spiralom u crvenoj boji koja prilikom okretanja stvara optičku iluziju. Služi za razvoj vizualne percepcije.       Element se isporučuje namontiran na zid.</t>
  </si>
  <si>
    <t>10.4</t>
  </si>
  <si>
    <t>Zidni didaktički element kružnog oblika izrađen od bukovog masiva, promjera 26 cm, na podlozi od mediapana dim. 38 x 38 cm. Na površini elemementa rotirajući dio u obliku brodskog kormila s raznobojnim okruglim dijelovima na vrhu krakova kormila. Služi za razvoj fine motorike i učenje boja. Element se isporučuje namontiran na zid.</t>
  </si>
  <si>
    <t>10.5</t>
  </si>
  <si>
    <t>Zidni didaktički element pravokutnog oblika izrađen od bukovog masiva, dimenzija 22 x 25 cm, na podlozi od mediapana dim. 38 x 38 cm. Površina elementa prekrivena je pleksiglasom. Na površini elementa labirint s motivima stabla. Unutar labirinta metalna kuglica. Na donjem dijelu elementa privezan štapić s magnetom na vrhu koji služi za usmjeravanje kuglice kroz labirint. Služi za razvoj fine motorike, koordinacije ruka-oko i poboljšanje koncetracije. Element se isporučuje namontiran na zid.</t>
  </si>
  <si>
    <t>10.6</t>
  </si>
  <si>
    <t>Puž i mak dvodijelna dekoracija izrađena od visokokvaltetnog obrađenog medijapana s metalnim ušicama i konopcima, na koje se mogu postaviti dječja umjetnička djela, fotografije i informacije. Sve se jednostavno fiksira pomoću kvaćica. Idealan estetski element za dekoraciju prostorija, hodnika vrtića i osnovnih škola dim38x88 cm. </t>
  </si>
  <si>
    <t>10.7</t>
  </si>
  <si>
    <t>Tratinčice- dvodijelna  dekoracija izrađena od visokokvaltetnog obrađenog medijapana s metalnim ušicama i konopcima, na koje se mogu postaviti dječja umjetnička djela, fotografije i informacije. Sve se jednostavno fiksira pomoću kvaćica. Idealan estetski element za dekoraciju prostorija, hodnika vrtića i osnovnih škola dim38x88 cm.</t>
  </si>
  <si>
    <t>10.8</t>
  </si>
  <si>
    <t>Tratinčica i bumbar- dvodijelna drvena dekoracija s metalnim ušicama i konopcima, na koje se mogu postaviti dječja umjetnička djela, fotografije i informacije. Sve se jednostavno fiksira pomoću kvaćica. Idealan estetski element za dekoraciju prostorija, hodnika vrtića i osnovnih škola dim38x88 cm </t>
  </si>
  <si>
    <t>10.9</t>
  </si>
  <si>
    <t>Završni profil za dvodjelnu dekoraciju sa metalnim ušicama dim. 18x88 cm u zelenoj boji</t>
  </si>
  <si>
    <t>10.10</t>
  </si>
  <si>
    <t>10.11</t>
  </si>
  <si>
    <t>Klub stolić dim 80x60x50 cm, kombinacija oplemenjena iverica deb 25 mm, ABS traka 2 mm i metalne noge</t>
  </si>
  <si>
    <t>kom.</t>
  </si>
  <si>
    <t>Galerija ukupno:</t>
  </si>
  <si>
    <t>11. Odgajatelji P=12,41 m²</t>
  </si>
  <si>
    <t>11.1</t>
  </si>
  <si>
    <r>
      <rPr>
        <sz val="9"/>
        <color indexed="8"/>
        <rFont val="Calibri Light1"/>
      </rPr>
      <t>Stol konferencijski</t>
    </r>
    <r>
      <rPr>
        <b/>
        <sz val="10"/>
        <color indexed="8"/>
        <rFont val="Arial"/>
        <family val="2"/>
        <charset val="238"/>
      </rPr>
      <t xml:space="preserve">, </t>
    </r>
    <r>
      <rPr>
        <sz val="10"/>
        <color indexed="8"/>
        <rFont val="Arial"/>
        <family val="2"/>
        <charset val="238"/>
      </rPr>
      <t>dim</t>
    </r>
    <r>
      <rPr>
        <b/>
        <sz val="10"/>
        <color indexed="8"/>
        <rFont val="Arial"/>
        <family val="2"/>
        <charset val="238"/>
      </rPr>
      <t xml:space="preserve"> </t>
    </r>
    <r>
      <rPr>
        <sz val="10"/>
        <color indexed="8"/>
        <rFont val="Arial"/>
        <family val="2"/>
        <charset val="238"/>
      </rPr>
      <t>120x90x74 cm, izrađen od iverala debljine 25 mm, obrubljen ABS trakom debljine 2 mm, na metalnom podnožju T profila</t>
    </r>
  </si>
  <si>
    <t>11.2</t>
  </si>
  <si>
    <t>Ormar dim ŠDV 80x40x190 cm izrađen od iverala debljine 18mm, obrubljen ABS trakom debljine 2mm,  na nogicama visine 5 cm, s 2 vrata s bravicama, perforiranih bočnih stranica, opremljen s 4 police.</t>
  </si>
  <si>
    <t>11.3</t>
  </si>
  <si>
    <t>Ormar dim ŠDV 80x40x190 cm izrađen od iverala debljine 18mm, obrubljen ABS trakom debljine 2mm,  na nogicama visine 5 cm, u donjem dijelu 2 vrata do visine 90 cm, perforiranih bočnih stranica, u gornjem dijelu otvoren s jednom policom</t>
  </si>
  <si>
    <t>11.4</t>
  </si>
  <si>
    <t>Stolica odgajateljska, konstrukcija natur bukov masiv, naslon i sjedalo anatomski šper, tapecirano. Sve funkcionalne dimenzije i ostale značajke stolica usklađene su sa zahtjevima HRN EN-1729-1 i HRN EN-1729-2.</t>
  </si>
  <si>
    <t>11.5</t>
  </si>
  <si>
    <t>Stojeća vješalica, metalna, plastificirana  sa posudom za kišobrane boja po izboru projektanta.</t>
  </si>
  <si>
    <t>11.6</t>
  </si>
  <si>
    <t>Ukupno odgajatelji</t>
  </si>
  <si>
    <t>12.  Garderoba za odgajatelje i sanitarni čvor  P=4,59 m2</t>
  </si>
  <si>
    <t>12.1</t>
  </si>
  <si>
    <t>Ormar dim ŠDV 30x50x190 izrađen od iverala debljine 18mm, obrubljen ABS trakom deb.2mm,, s 1 vratima, u gornjem dijelu okrugli profil, 1 polica,  bravica, boja po izboru projektanta</t>
  </si>
  <si>
    <t>12.2</t>
  </si>
  <si>
    <t>Ukupno garderoba za odgojitelje</t>
  </si>
  <si>
    <t>13. Stručni suradnik  P=8,99 m2</t>
  </si>
  <si>
    <t>13.1</t>
  </si>
  <si>
    <t>13.2</t>
  </si>
  <si>
    <t>13.3</t>
  </si>
  <si>
    <r>
      <rPr>
        <sz val="9"/>
        <color indexed="8"/>
        <rFont val="Calibri Light1"/>
      </rPr>
      <t>Stol radni</t>
    </r>
    <r>
      <rPr>
        <b/>
        <sz val="10"/>
        <color indexed="8"/>
        <rFont val="Arial"/>
        <family val="2"/>
        <charset val="238"/>
      </rPr>
      <t xml:space="preserve">, </t>
    </r>
    <r>
      <rPr>
        <sz val="10"/>
        <color indexed="8"/>
        <rFont val="Arial"/>
        <family val="2"/>
        <charset val="238"/>
      </rPr>
      <t>dim</t>
    </r>
    <r>
      <rPr>
        <b/>
        <sz val="10"/>
        <color indexed="8"/>
        <rFont val="Arial"/>
        <family val="2"/>
        <charset val="238"/>
      </rPr>
      <t xml:space="preserve"> </t>
    </r>
    <r>
      <rPr>
        <sz val="10"/>
        <color indexed="8"/>
        <rFont val="Arial"/>
        <family val="2"/>
        <charset val="238"/>
      </rPr>
      <t>150x80x74 cm, izrađen od iverala debljine 25 mm, obrubljen ABS trakom debljine 2 mm, na metalnom podnožju T profila</t>
    </r>
  </si>
  <si>
    <t>13.4</t>
  </si>
  <si>
    <t>Stolac radni sa regulacijom visine, regulacijom nagiba naslona za leđa sa rukonaslonom,konstrukcija metalna na kotačima, tapeciran u negorivom tekstilu. Min 60.000 okretaja.</t>
  </si>
  <si>
    <t>13.5</t>
  </si>
  <si>
    <t>Ormarić-ladičar sa 3 ladice i bravicom,na kotačima, izrađen od iverala debljine 18 mm, obrubljen ABS trakom debljine 2 mm. Dim. 43x53x61,5 cm</t>
  </si>
  <si>
    <t>13.6</t>
  </si>
  <si>
    <t>13.7</t>
  </si>
  <si>
    <t>13.8</t>
  </si>
  <si>
    <t>Ukupno soba za stručnog savjetnika</t>
  </si>
  <si>
    <t>14. Stručni suradnik  P=9,60 m2</t>
  </si>
  <si>
    <t>14.1</t>
  </si>
  <si>
    <t>14.2</t>
  </si>
  <si>
    <t>14.3</t>
  </si>
  <si>
    <t>14.4</t>
  </si>
  <si>
    <t>14.5</t>
  </si>
  <si>
    <t>14.6</t>
  </si>
  <si>
    <t>14.7</t>
  </si>
  <si>
    <t>14.8</t>
  </si>
  <si>
    <t>15. Stručni suradnik  P=9,60 m2</t>
  </si>
  <si>
    <t>15.1</t>
  </si>
  <si>
    <t>15.2</t>
  </si>
  <si>
    <t>15.3</t>
  </si>
  <si>
    <t>15.4</t>
  </si>
  <si>
    <t>15.5</t>
  </si>
  <si>
    <t>15.6</t>
  </si>
  <si>
    <t>15.7</t>
  </si>
  <si>
    <t>15.8</t>
  </si>
  <si>
    <t>16. Zdravstveni djelatnik  P=8,99 m2</t>
  </si>
  <si>
    <t>16.1</t>
  </si>
  <si>
    <t>16.2</t>
  </si>
  <si>
    <t>16.3</t>
  </si>
  <si>
    <t>16.4</t>
  </si>
  <si>
    <t>16.5</t>
  </si>
  <si>
    <t>16.6</t>
  </si>
  <si>
    <t>16.7</t>
  </si>
  <si>
    <t>16.8</t>
  </si>
  <si>
    <t>16.9</t>
  </si>
  <si>
    <t>16.10</t>
  </si>
  <si>
    <t>Ukupno soba za zdravstveni djelatnik</t>
  </si>
  <si>
    <t>17. Spremište PVN  P=14,30 m2</t>
  </si>
  <si>
    <t>17.1</t>
  </si>
  <si>
    <t>Arhivski regal dim 106x60x203 cm sa 5 metalnih polica zaštićenih plastifikacijom,  . Lagana i brza montaža bez vijaka. Mogućnost podešavanja razmaka između polica s korakom od 50 mm. Nosivost police do 1,8 KN. Stupovi od kvadratnog profila nosivosti (par) do 40 KN.</t>
  </si>
  <si>
    <t>Ukupno spremište PVN</t>
  </si>
  <si>
    <t>18. Višenamjenski prostor PVN, P=66,38 m2</t>
  </si>
  <si>
    <t>18.1</t>
  </si>
  <si>
    <r>
      <rPr>
        <b/>
        <sz val="9"/>
        <color indexed="8"/>
        <rFont val="Calibri Light1"/>
      </rPr>
      <t xml:space="preserve">Gimnastički zid od 5 elemenata: Ljestve za penjanje - 2 komada </t>
    </r>
    <r>
      <rPr>
        <sz val="10"/>
        <color indexed="8"/>
        <rFont val="Arial"/>
        <family val="2"/>
        <charset val="238"/>
      </rPr>
      <t xml:space="preserve">dimenzije: 2100x820 mm, sa 14 prečki debljine 30mm Okvir dimenzije 106x40x2100 mm materijal: masivno drvo - smreka, bor, ariš prečke 30x80mm - materijal jasen </t>
    </r>
    <r>
      <rPr>
        <b/>
        <sz val="10"/>
        <color indexed="8"/>
        <rFont val="Arial"/>
        <family val="2"/>
        <charset val="238"/>
      </rPr>
      <t xml:space="preserve">Ljestve za penjanje, dvostruke širine - 1 komad </t>
    </r>
    <r>
      <rPr>
        <sz val="10"/>
        <color indexed="8"/>
        <rFont val="Arial"/>
        <family val="2"/>
        <charset val="238"/>
      </rPr>
      <t xml:space="preserve">dimenzije vis. 2100x1620 mm, sa 14 prečki sastavljene od 3 okvira, dva vanjska i jedan središnji nosač prečki Okvir dimenzija 106x40x2100 mm materijal: masivno drvo, smreka, bor, ariš. </t>
    </r>
    <r>
      <rPr>
        <b/>
        <sz val="10"/>
        <color indexed="8"/>
        <rFont val="Arial"/>
        <family val="2"/>
        <charset val="238"/>
      </rPr>
      <t xml:space="preserve">Zid za penjanje - 1 komad </t>
    </r>
    <r>
      <rPr>
        <sz val="10"/>
        <color indexed="8"/>
        <rFont val="Arial"/>
        <family val="2"/>
        <charset val="238"/>
      </rPr>
      <t xml:space="preserve">dimenzije: 2300x772 mm Okvir dimenzije 70x36x2300 mm materijal: masivno drvo-smreka, bor, ariš Zid: Šperploča breza, smreka, bor - 20 mm debljine na kojoj je izrađeno 24 razna otvora za držanje, također na istoj je učvršćeno 8 izbočenih držača (prihvatnika) za držanje kod penjanja. Na oba kraja ojačana je poprečnim okvirima dimenzije 70x30x70 mm, a na gornji poprečni okvir se učvršćuju dva nosača koji zid drže zakvačen za jednu od prečki na ljestvama </t>
    </r>
    <r>
      <rPr>
        <b/>
        <sz val="10"/>
        <color indexed="8"/>
        <rFont val="Arial"/>
        <family val="2"/>
        <charset val="238"/>
      </rPr>
      <t xml:space="preserve">Zid - pomična mreža za penjanje - 1 komad </t>
    </r>
    <r>
      <rPr>
        <sz val="10"/>
        <color indexed="8"/>
        <rFont val="Arial"/>
        <family val="2"/>
        <charset val="238"/>
      </rPr>
      <t>dimenzije: 984x2350 mm Okvir dimenzije 106x42x2350 mm materijal: masivno drvo-smreka, bor, ariš. Poprečni-krajnji vezovi dimenzija 100x42x928 mm. Na poprečne vezove učvršćuju se dva nosača koja zid-mrežu drže zakvačenu za jednu od prečki na ljestvama. Mreža: uže debljine 15-16 mm, 9 horizontalnih i 3 okomita zategnuta užeta Svi elementi lakirani bezbojnim lakom za drvo.</t>
    </r>
  </si>
  <si>
    <t>18.2</t>
  </si>
  <si>
    <t>Mreža za odbojku, badminton ili mini-tenis, dužina 610 cm, visine 76 cm.</t>
  </si>
  <si>
    <t>18.3</t>
  </si>
  <si>
    <t>Koš za košarku jumbo, promjer obruča 45 cm, s metalnim stalkom podesivim po visini 155 - 243 cm i otežanom bazom.</t>
  </si>
  <si>
    <t>18.4</t>
  </si>
  <si>
    <t>Prepona Izrađena od visokokvalitetnih obojenih materijala, otporne na udarce.
Kod preskakivanja prepona, a u slučaju rušenja, ista se sama vraća u prvobitan položaj. Visina prepona se može podešavati od 40 do 70 cm. Profili su plastični, a glavna prečka je obložena pjenastom spužvom radi zaštite od udarca. Dimenzije: (ŠV) 85 x 15 cm.</t>
  </si>
  <si>
    <t>18.5</t>
  </si>
  <si>
    <t>Strunjače, komplet od čvrste polieterne spužve, presvučene vinilnom tkaninom, dim. 200 x 100 x 5 cm</t>
  </si>
  <si>
    <t>18.6</t>
  </si>
  <si>
    <t>Elementi za hodanje otoci, od čvrste plastike, u kompletu dva elementa u dvije različite boje, međusobno spojivih, s neklizajućom površinom.
Dim. svakog 50x14cm, vis. 7cm.</t>
  </si>
  <si>
    <t>18.7</t>
  </si>
  <si>
    <t>Elementi za hodanje kamenje, od čvrste plastike, u kompletu 6 elemenata različitih visina i boja, s neklizajućom površinom.
Vis. od 4,5-8,5cm.</t>
  </si>
  <si>
    <t>18.8</t>
  </si>
  <si>
    <t>Elementi za hodanje rijeka, od čvrste plastike, u kompletu 6 elementa različitih boja,
dim. svakog 35,5x11,5cm, vis. 4,5cm.</t>
  </si>
  <si>
    <t>18.9</t>
  </si>
  <si>
    <t>Posebno lagane lopte, od pjenaste gume, u kompletu 10 lopti promjera 26cm, svaka težine 80g.</t>
  </si>
  <si>
    <t>18.10</t>
  </si>
  <si>
    <t>Lopte s ventilima Ø 22 cm, rukometne</t>
  </si>
  <si>
    <t>18.11</t>
  </si>
  <si>
    <t>Lopte s ventilima Ø 22 cm, košarkaške</t>
  </si>
  <si>
    <t>18.12</t>
  </si>
  <si>
    <t>Lopte s ventilima Ø 22 cm, odbojkaške</t>
  </si>
  <si>
    <t>18.13</t>
  </si>
  <si>
    <t>Lopte s ventilima Ø 20 cm, nogometne</t>
  </si>
  <si>
    <t>18.14</t>
  </si>
  <si>
    <t>KOLICA za plastične lopte, dim. (ŠDV) 90x60x50 cm
vrlo lagana, napravljena od visokokvalitetne plastike, na kotačima radi lakšeg transporta plastičnih lopti , sa dodatkom mreže zbog zaštite od ispadanja.</t>
  </si>
  <si>
    <t>18.15</t>
  </si>
  <si>
    <t>Gola za dvoranu ili igralište. Napravljen od plastičnih cijevi, kutnih spojnica i mreže. Izrađen je od visokokvalitetne plastike koja je otporna na udarce. Jednostavan je za sastavljanje, vrlo stabilan i lako prenosiv, a rubovi su zaobljeni zbog sigurnosti djece.
Dimenzije: (ŠDV) 170 x 70 x 110 cm.</t>
  </si>
  <si>
    <t>18.16</t>
  </si>
  <si>
    <t>Obruč (hula-hop) Ø 80 cm, izrađen je od visokokvalitetnih materijala, što ga čini fleksibilnim i otpornim na lomljenje i pucanje prilikom savijanja, odnosno igre.</t>
  </si>
  <si>
    <t>18.17</t>
  </si>
  <si>
    <t>Obruč plastični Ø 65 cm, izrađen je od visokokvalitetnih materijala, što ga čini fleksibilnim i otpornim na lomljenje i pucanje prilikom savijanja, odnosno igre.</t>
  </si>
  <si>
    <t>18.18</t>
  </si>
  <si>
    <t>Lopte pilates sa ručkama, Ø 55 cm, HOP</t>
  </si>
  <si>
    <t>18.19</t>
  </si>
  <si>
    <t>KRUŽNA PLOČA za održavanje ravnoteže. Kružna ploča promjera fi=45cm sa protukliznom središnjom površinom i utorom za kuglu na rubu površine, na sredini dna ploče pričvšćena je kalota radi omogućavanja balansiranja stajanjem na ploču, namjena: održavanje ravnoteže.</t>
  </si>
  <si>
    <t>18.20</t>
  </si>
  <si>
    <t>Švedska klupa. Približna dimenzija: 240×25×30 cm. Izrađena je od masivnog drva ili furnirskog otpreska.</t>
  </si>
  <si>
    <t>18.21</t>
  </si>
  <si>
    <t>Komplet sportskih pomagala
Komplet sadrži: 4 čunja visine od 30 cm s 12 rupa, 4 ritmičke lopte od 280 g., 2 para dugačkih čunjeva od 155 g.,
4 para štula ( čunjastih hodalica za ravnotežu) bez gume, 20 veznih elemenata, 4 podnožja (bloka), 4 seta po 4 prianjajuće gumice,
4 gimnastička štapa visine od 100 cm, 4 konopa dužine 2,5 m. u različitim bojama, 4 obruča ø 30 cm, 4 obruča ø 40 cm,
4 obruča ø 50 cm, 4 obruča ø 60 cm,
8 gumenih loptica ø 70 mm,
4 gumene loptice ø 200 mm.</t>
  </si>
  <si>
    <t>18.22</t>
  </si>
  <si>
    <t>Komplet rekvizita za vježbanje psihomotoričkih sposobnosti Prilagođen je djeci svih dobnih skupina. Koristeći ga, djeca prolaze različite prepreke razvijajući pri tome psihomotoričke sposobnosti. Svi dijelovi kompleta su modularni, što omogućuje raznovrsne načine slaganja.
Komplet se sastoji od: 21 gimnastičkog štapa duljine 120 cm, 20 višenamjenskih blokova (kvadrata), 20 veznih elemenata i tri obruča promjera 65/70/80 cm.</t>
  </si>
  <si>
    <t>18.23</t>
  </si>
  <si>
    <t xml:space="preserve">Drveni stalak za sportske rekvizite                                                                                                   S tri police podignutog ruba i kotačima smještenim u podnožju radi lakšeg pomicanja. Svi rubovi su blago zaobljeni radi zaštite djece.                                                                                                 </t>
  </si>
  <si>
    <t>18.24</t>
  </si>
  <si>
    <t>Tunel labirint, kutni, žarkih boja, namijenjena djeci od 9 mj do 3 godine. Sadrži 4 čarobna tunela, ŠDV 60 cm x 45 cm x 45 cm sa 4 polukružne podloge, koje tvore jedinstveni kutak za sakrivanje, te četiri stepenice i dvije kosine. Izuzetna čvrstoća spužve omogućuje sigurnu igru za više djece, te istovremeno penjanje i provlačenje. Presvučeno vinilom.
Dimenzije stepenica ŠDV: niža 45 cm x 20cm x 15 cm viša: 45 cm x 20 cm x 30 cm
Dimenzije kosina ŠDV: 45 cm x 60 cm x 35 cm</t>
  </si>
  <si>
    <t>18.25</t>
  </si>
  <si>
    <t xml:space="preserve">Ogradica                                                                                                                                                                                                                                                                                                                          Sastoji se od četiri elementa 110 x 5 x 60 cm, koji daju zajedničku dužinu od 4,40 m, te četiri podnožja koja daju stabilnost. Može služiti kao pregrada ili zatvorena ogradica.                                                                                                                                                                                                                                                                                                    Izrađena  od specijalne plastične mase otporne na atmosferilije i UV zračenje u skladu sa standardima UNI EN 1176-1, UNI EN 1176-3.                                                                 </t>
  </si>
  <si>
    <t>18.26</t>
  </si>
  <si>
    <t>Metalna sklopiva stolica za odrasle</t>
  </si>
  <si>
    <t>Višenamjenski prostor ukupno</t>
  </si>
  <si>
    <t>19. Vanjsko spremište, P=6,60 m2</t>
  </si>
  <si>
    <t>19.1</t>
  </si>
  <si>
    <t>Arhivski regal s 5 metalnih polica zaštićenih plastifikacijom, dim 106x60x203 cm . Lagana i brza montaža bez vijaka. Mogućnost podešavanja razmaka između polica s korakom od 50 mm. Nosivost police do 1,8 KN. Stupovi od kvadratnog profila nosivosti (par) do 40 KN.</t>
  </si>
  <si>
    <t>Vanjsko spremište ukupno</t>
  </si>
  <si>
    <t>20. Arhiva  P=8,97 m2</t>
  </si>
  <si>
    <t>20.1</t>
  </si>
  <si>
    <t>20.2</t>
  </si>
  <si>
    <t>Arhivski regal dim 86x60x203 cm sa 5 metalnih polica zaštićenih plastifikacijom,  . Lagana i brza montaža bez vijaka. Mogućnost podešavanja razmaka između polica s korakom od 50 mm. Nosivost police do 1,8 KN. Stupovi od kvadratnog profila nosivosti (par) do 40 KN.</t>
  </si>
  <si>
    <t>Ukupno soba za arhivu</t>
  </si>
  <si>
    <t>21. Spremište 1  P=8,14 m2</t>
  </si>
  <si>
    <t>21.1</t>
  </si>
  <si>
    <t>Arhivski regal dim 106x40x203 cm sa 5 metalnih polica zaštićenih plastifikacijom,  . Lagana i brza montaža bez vijaka. Mogućnost podešavanja razmaka između polica s korakom od 50 mm. Nosivost police do 1,8 KN. Stupovi od kvadratnog profila nosivosti (par) do 40 KN.</t>
  </si>
  <si>
    <t>Ukupno spremište 1</t>
  </si>
  <si>
    <t>22. Spremište 2  P=7,71 m2</t>
  </si>
  <si>
    <t>22.1</t>
  </si>
  <si>
    <t>Ukupno spremište 2</t>
  </si>
  <si>
    <t>23.Prostor za domara, P=7,04 m2</t>
  </si>
  <si>
    <t>23.1</t>
  </si>
  <si>
    <t>Radionički stol s 5 ladica
Čvrsta metalna konstrukcija i masivna radna ploča, izrađena od tvrdog drveta debljine 40 mm.. Stalci nožnog sklopa imaju podložne pločice radi stabilnosti. Ladice klize po jednostr. kotrljajućim vodilicama. Ladice se zatvaraju klapnom. Sve komplet s dopremom, montažom, pripadajućim priborom, spojnim sredstvima, te u dogovoru s projektantom.
Dim. 150x90x70 cm</t>
  </si>
  <si>
    <t>23.2</t>
  </si>
  <si>
    <t>Radni stolac s naslonom, reguliranje visine pneumatikom, na kotačićima, kao TLOS ili jednakovrijedan</t>
  </si>
  <si>
    <t>23.3</t>
  </si>
  <si>
    <t>Ormar, garderobni, metalni s pregradom dim. 180 x 40 x 50 cm,  sa odjeljenim prostorom za radnu i osobnu odjeću. Vratna krila opremljena su otvorima za prozračivanje gore i dolje, okvirom za označavanje etikete i cilindričnom bravicom. Svaki ormar opremljen je gornjom plohom za odlaganje i vješalicom.</t>
  </si>
  <si>
    <t>23.4</t>
  </si>
  <si>
    <t>Domar  ukupno</t>
  </si>
  <si>
    <t>24. Praonica rublja P=20,93 m2</t>
  </si>
  <si>
    <t>24.1</t>
  </si>
  <si>
    <t>24.2</t>
  </si>
  <si>
    <t>24.3</t>
  </si>
  <si>
    <t>Profesionalna perilica rublja kapaciteta 10  -13kg, volumen bubnja 103 lit, električno zagrijavanje, priključak za toplu i hladnu vodu, velika vrata, elektronička kontrolna ploča, invert direct drive motor, centrifuga 1150 o/min G- faktor 413, napon 230V/50 Hz, snaga 3,6 kW</t>
  </si>
  <si>
    <t>24.4</t>
  </si>
  <si>
    <t>Profesionalna sušilica rublja kapaciteta 10  -13kg, volumen bubnja 206 lit, električno zagrijavanje, ventilacijska, velika vrata, , napon 230V/50 Hz, snaga min. 5,4 kW</t>
  </si>
  <si>
    <t>24.5</t>
  </si>
  <si>
    <t>24.6</t>
  </si>
  <si>
    <t>Kontejner kolica za skladištenje i transport rublja, sa četiri stranice cinčana na kotačima, dva fiksna, dva okretna kotača s kočnicom, promjera fi 100 mm. Vanjske dimenzije 70x80x180cm</t>
  </si>
  <si>
    <t>Praonica ukupno</t>
  </si>
  <si>
    <t>25. Garderoba i sanitarni čvor -  osoblje kuhinje P=6,54</t>
  </si>
  <si>
    <t>25.1</t>
  </si>
  <si>
    <t>Garderoba tehničko osoblja ukupno</t>
  </si>
  <si>
    <t>26. Odmor-  osoblje kuhinje P=6,54</t>
  </si>
  <si>
    <t>26.1</t>
  </si>
  <si>
    <r>
      <rPr>
        <sz val="9"/>
        <color indexed="8"/>
        <rFont val="Calibri Light1"/>
      </rPr>
      <t xml:space="preserve">Stol </t>
    </r>
    <r>
      <rPr>
        <b/>
        <sz val="10"/>
        <color indexed="8"/>
        <rFont val="Arial"/>
        <family val="2"/>
        <charset val="238"/>
      </rPr>
      <t xml:space="preserve">, </t>
    </r>
    <r>
      <rPr>
        <sz val="10"/>
        <color indexed="8"/>
        <rFont val="Arial"/>
        <family val="2"/>
        <charset val="238"/>
      </rPr>
      <t>dim</t>
    </r>
    <r>
      <rPr>
        <b/>
        <sz val="10"/>
        <color indexed="8"/>
        <rFont val="Arial"/>
        <family val="2"/>
        <charset val="238"/>
      </rPr>
      <t xml:space="preserve"> </t>
    </r>
    <r>
      <rPr>
        <sz val="10"/>
        <color indexed="8"/>
        <rFont val="Arial"/>
        <family val="2"/>
        <charset val="238"/>
      </rPr>
      <t>120x70x74 cm, izrađen od iverala debljine 25 mm, obrubljen ABS trakom debljine 2 mm, na metalnom podnožju T profila</t>
    </r>
  </si>
  <si>
    <t>26.2</t>
  </si>
  <si>
    <t>Stolica , konstrukcija natur bukov masiv, naslon i sjedalo anatomski šper, tapecirano. Sve funkcionalne dimenzije i ostale značajke stolica usklađene su sa zahtjevima HRN EN-1729-1 i HRN EN-1729-2.</t>
  </si>
  <si>
    <t>27. Ekomom P=6,18</t>
  </si>
  <si>
    <t>27.1</t>
  </si>
  <si>
    <r>
      <rPr>
        <sz val="9"/>
        <color indexed="8"/>
        <rFont val="Calibri Light1"/>
      </rPr>
      <t>Stol radni</t>
    </r>
    <r>
      <rPr>
        <b/>
        <sz val="10"/>
        <color indexed="8"/>
        <rFont val="Arial"/>
        <family val="2"/>
        <charset val="238"/>
      </rPr>
      <t xml:space="preserve">, </t>
    </r>
    <r>
      <rPr>
        <sz val="10"/>
        <color indexed="8"/>
        <rFont val="Arial"/>
        <family val="2"/>
        <charset val="238"/>
      </rPr>
      <t>dim</t>
    </r>
    <r>
      <rPr>
        <b/>
        <sz val="10"/>
        <color indexed="8"/>
        <rFont val="Arial"/>
        <family val="2"/>
        <charset val="238"/>
      </rPr>
      <t xml:space="preserve"> </t>
    </r>
    <r>
      <rPr>
        <sz val="10"/>
        <color indexed="8"/>
        <rFont val="Arial"/>
        <family val="2"/>
        <charset val="238"/>
      </rPr>
      <t>180x80x74 cm, izrađen od iverala debljine 25 mm, obrubljen ABS trakom debljine 2 mm, na metalnom podnožju T profila</t>
    </r>
  </si>
  <si>
    <t>27.2</t>
  </si>
  <si>
    <t>27.3</t>
  </si>
  <si>
    <t>27.4</t>
  </si>
  <si>
    <t>Ekonom ukupno</t>
  </si>
  <si>
    <t>Ukupno:</t>
  </si>
  <si>
    <t xml:space="preserve"> JASLICE</t>
  </si>
  <si>
    <t>Didaktička guralica-drvena,kombinira igranje i učenje,sa raznim aktivnostima i zadacima. Dim 36x32x46,5h.</t>
  </si>
  <si>
    <t>Muzički stolić, raznih aktivnosti</t>
  </si>
  <si>
    <t>Lopta-zvečka fi 9cm.</t>
  </si>
  <si>
    <t>1.4</t>
  </si>
  <si>
    <t>Drveni konjić za njihanje,dim.58x51x40cm</t>
  </si>
  <si>
    <t>1.5</t>
  </si>
  <si>
    <t>Drvena guralica vozilica sa 4 kotača.dim 52x32,5x38cm, nosivosti do 50 kg.</t>
  </si>
  <si>
    <t>1.6</t>
  </si>
  <si>
    <t>Didaktički puž za vući,drveni,Umetaljka i sortiraljka boja i oblika.Dim.30x11x19cmh</t>
  </si>
  <si>
    <t>1.7</t>
  </si>
  <si>
    <t>Slagalica-čaša u čaši, u raznim bojama, 9 komada.dim.najveće čaše je 8,5cm</t>
  </si>
  <si>
    <t>1.8</t>
  </si>
  <si>
    <t>Drveni konstruktor s podlogom. Sastoji se od podloge i 12 raznih geometrijskih oblika u bojama.dim.30x24x07cm</t>
  </si>
  <si>
    <t>1.9</t>
  </si>
  <si>
    <t>Senzomotorička drvena kocka dim. 31,5x30x53cm, sa svake strane kocke su razne aktivnosti;zupčanici, labirint, sortiraljka.</t>
  </si>
  <si>
    <t>1.10</t>
  </si>
  <si>
    <t>Senzomotorni avion dim. 180x66cm, za montažu na zud, sastoji se od pet dijelova, različitih aktivnosti;ergoter,magnetna igra, provlačilica-labirin, učenje na sat, zupčanici.</t>
  </si>
  <si>
    <t>1.11</t>
  </si>
  <si>
    <t>Maxi drvene perle za nizanje, 90 kom perli u plastičnoj posudi, raznih boja.dim.2,2cm</t>
  </si>
  <si>
    <t>1.12</t>
  </si>
  <si>
    <t>Drv.umetaljka dim. Podloge dim. 28x28cm, životinje,boje, oblici, predmeti,voće,životne situacije,brojevi, zanimanja.</t>
  </si>
  <si>
    <t>1.13</t>
  </si>
  <si>
    <t>Drv.umetaljka. Dimenzija podloge 30x30cm; veličine,pojmovi, razni oblici.</t>
  </si>
  <si>
    <t>1.14</t>
  </si>
  <si>
    <t>Magnetni konstruktor-taktilni, inovativni konstruktor za male, kombinira taktilnu percepciju,igru s magnetima i osnove građenja.sadrži 40 dijelova.</t>
  </si>
  <si>
    <t>1.15</t>
  </si>
  <si>
    <t>Konstruktor maxi set od 80 komada.Taktilni konstruktor sastoji se od osnovnih elemenata kvadrata i trokuta, dim.21cmx.elementi imaju izraženu površinsku strukturu, rubni dijelovi su označeni i Brailleovim pismom,.</t>
  </si>
  <si>
    <t>1.16</t>
  </si>
  <si>
    <t>Konstruktor maxi zupčanici set od 58 komada.Oblici se formiraju jednostavnim dodavanjem i pristiskom na posebne predviđene utore na osnovni maxi set.</t>
  </si>
  <si>
    <t>1.17</t>
  </si>
  <si>
    <t>Lutke veličine 37cm, izrađena od tvrde aromatizirane umjetne mase, ruke i noge pomične, odjeća od tkanine; zdravstveno ispravna,s oznakom spola.</t>
  </si>
  <si>
    <t>1.18</t>
  </si>
  <si>
    <t>Lutke veličine 26cm, izrađeni od aromatizirane umjetne mase, tvrdog tijela. ruke i noge pomične.zdravstveno ispravna,</t>
  </si>
  <si>
    <t>1.19</t>
  </si>
  <si>
    <t>Krevetić za lutku, dim.50x28x32cm, metalne konstrukcije,obloženo tkaninom.</t>
  </si>
  <si>
    <t>1.20</t>
  </si>
  <si>
    <t>Dječja kolica za lutku, konstrukcija: cijevi izrađene od aluminijske legure promjera 20mm i 13mm,sjedište za lutku pamučne tkanine, odmorište za noge od plastične termostabilne mase, spremište ispod sjedala izrađeno kombinirano: pamučna tkanina i mreža od umjetnih materijala.</t>
  </si>
  <si>
    <t>1.21</t>
  </si>
  <si>
    <t>Komplet tanjura i pribora za jelo, sadrži 40 kom.izrađeno od tvrde netoksične plastike, pogodno za pranje i u perilici posuđa.</t>
  </si>
  <si>
    <t>1.22</t>
  </si>
  <si>
    <t>Vozila plastična,izrađena od čvrste plastike, 15cm,zaobljenih linija, raznih namjena( kiper, bager,smetlar,mješalica za beton)</t>
  </si>
  <si>
    <t>1.23</t>
  </si>
  <si>
    <t>LOPTE, 10 komada sortirano, promjera cca 10 do 22 cm,</t>
  </si>
  <si>
    <t>1.24</t>
  </si>
  <si>
    <t xml:space="preserve">Taktilni domino-životinje, dim.pločice je 10x5x1,3cm.sadrži 28 pločica, </t>
  </si>
  <si>
    <t>1.25</t>
  </si>
  <si>
    <t>Domino XXL 3u1, napravljen od tvrdog kartona, dim. Pločice je 15x8cm,sadrži 32 komada.Mogućnosti igre su;baza boja, brojevi i slike životinja.</t>
  </si>
  <si>
    <t>1.26</t>
  </si>
  <si>
    <t>Konstruktor mekani, izrađen od Eva pjene,sadrži 95 elemenata u 3 različite dimenzije i 5 boja(crvena,žuta,plava,narančasta,zelena).Blokovi su 5cm visine.</t>
  </si>
  <si>
    <t>1.27</t>
  </si>
  <si>
    <t>Odjeća za lutku veličine 37cm, komplet se sastoji od haljinice, hlača, majice.</t>
  </si>
  <si>
    <t>1.28</t>
  </si>
  <si>
    <t>Drvena slagalica-dlanovi, dime.ploče je 40x30cm</t>
  </si>
  <si>
    <t>1.29</t>
  </si>
  <si>
    <t>Lopta guma-spužva,lagane lopte za razvoj koordinacije,promjera 7cm, razne boje 1/3</t>
  </si>
  <si>
    <t>1.30</t>
  </si>
  <si>
    <t>Lopta guma-spužva,lagane lopte za razvoj koordinacije,promjera 14cm, razne boje 1/4</t>
  </si>
  <si>
    <t>1.31</t>
  </si>
  <si>
    <t>Komplet lopti fi 15cm, s pumpom, sa slikom raznih emocija 1/6</t>
  </si>
  <si>
    <t>1.32</t>
  </si>
  <si>
    <t xml:space="preserve">Krugovi za razne aktivnosti, 6 komada, promjera 16,4xm u 6 raznih boja, </t>
  </si>
  <si>
    <t>1.33</t>
  </si>
  <si>
    <t>Komplet ginjol lutaka - životinje, veličine 28 cm. Sastoji se od 4 lutake,konj, lisica,rakun,medo. Perivo u perilici.</t>
  </si>
  <si>
    <t>1.34</t>
  </si>
  <si>
    <t xml:space="preserve">Drvena kuglana sa likovima miševa, sadrži 6 čunjeva raznih boja, visine 9cm i 3 kugle promjera 3,5cm. </t>
  </si>
  <si>
    <t>1.35</t>
  </si>
  <si>
    <t>Puzzla ZOO-drvena, sastoji se od 24 dijela,podloga je veličine 30x20cm.</t>
  </si>
  <si>
    <t>1.36</t>
  </si>
  <si>
    <t>Puzzla ŠTO RASTE U VRTU-drvena, sastoji se od 96 dijela,podloga je veličine 40x30cm.</t>
  </si>
  <si>
    <t>1.37</t>
  </si>
  <si>
    <t>Puzzla ŽIVOT U MORU-drvena, sastoji se od 96 dijela,podloga je veličine 40x30cm.</t>
  </si>
  <si>
    <t>1.38</t>
  </si>
  <si>
    <t xml:space="preserve">Puzzla 20 dijelova MAXI,kartonska slagalica Malo lane,dim.složene slike je 590x400mm. </t>
  </si>
  <si>
    <t>1.39</t>
  </si>
  <si>
    <t xml:space="preserve">Puzzla 20 dijelova MAXI,kartonska slagalica Djed i repa,dim.složene slike je 590x400mm. </t>
  </si>
  <si>
    <t>1.40</t>
  </si>
  <si>
    <t xml:space="preserve">Puzzla 12 dijelova MAXI,kartonska slagalica Cement mikser,dim.složene slike je 470x330mm. </t>
  </si>
  <si>
    <t>1.41</t>
  </si>
  <si>
    <t xml:space="preserve">Puzzla 12 dijelova MAXI,kartonska slagalica Dan u teretnoj luci,dim.složene slike je 470x330mm. </t>
  </si>
  <si>
    <t>1.42</t>
  </si>
  <si>
    <t>Ginjol lutke, izrađene od filca dim 26x26cm, emocije.</t>
  </si>
  <si>
    <t>1.43</t>
  </si>
  <si>
    <t>Ksilofon drveni,dim.31x22x4,5h,cm.sa 8 tipki u raznim bojama,8 tonova.</t>
  </si>
  <si>
    <t>1.44</t>
  </si>
  <si>
    <t>Muzički instrument-čembalo, plastično promjera 23cm.</t>
  </si>
  <si>
    <t>1.45</t>
  </si>
  <si>
    <t>Marakas šareni.drveni dim.5,3x15,2cm</t>
  </si>
  <si>
    <t>1.46</t>
  </si>
  <si>
    <t>Plastični tamburin, promjera 18cm,s podlogom slike morskog dna i raznobojnuh perlica plastičnih.</t>
  </si>
  <si>
    <t>1.47</t>
  </si>
  <si>
    <t>Muzički instrument-guiro, plastično dužine 23cm. I jedan plastični štapić za sviranje.</t>
  </si>
  <si>
    <t>1.48</t>
  </si>
  <si>
    <t>Muzički instrument-zvončići na štapu,drveni štap,dimenzije 18,5x6,5x2cm.</t>
  </si>
  <si>
    <t>1.49</t>
  </si>
  <si>
    <t>Gusjenica-platnena gusj.dimenzije 60cm.sastoji se od 6 dijelova raznih boja i namjene, za razvijanje fine motorike i osnovnih vještina, kao što su;provlačenje,vezivanje vezica, kopčanje..i sl.</t>
  </si>
  <si>
    <t>1.50</t>
  </si>
  <si>
    <t>Upoznaj svoja osjetila-igra sa 5 predložaka dim.5x5cm. Sa osjetilima vida,sluha,opipa,njuha.i 40 komada fotografija predmeta povezanim sa osjetilima.</t>
  </si>
  <si>
    <t>1.51</t>
  </si>
  <si>
    <t>Čovječe ne ljuti - drveni XXL,dimenzija ploče je 50x50cm,a čunjića 2,5cm.</t>
  </si>
  <si>
    <t>VRTIĆ</t>
  </si>
  <si>
    <t>Mikroskop 100x300x1000 zoom,u koferu sa svim potrebnim priborom.</t>
  </si>
  <si>
    <t>Komplet magneta za učenje magnetizma,sadrži 60 magneta raznik oblika i veličina,najveći je dim.19x19cm .</t>
  </si>
  <si>
    <t>Višeslojna slagalica-upoznajmo svoje tijelo, muško/žensko, 2 komada drvena.</t>
  </si>
  <si>
    <t>Mali laboratorij za ispitivanje kakvoće vode,set od 43 dijela,sadrži epruvete, menzure, lijevke,stalak za epruvete.</t>
  </si>
  <si>
    <t>Lutke veličine 55 cm,  glava, ruke i noge izrađeni od aromatizirane umjetne mase, a tijelo ispunjeno tekstilom, ruke i noge pomične, odjeća od tkanine.</t>
  </si>
  <si>
    <t>Lutke veličine 45 cm, različite rase (crnkinje, azijatkinje...), sa kosom, glava, ruke i noge  izrađeni od aromatizirane umjetne mase, a tijelo ispunjeno tekstilom.</t>
  </si>
  <si>
    <t>Dječja kolica za lutku, konstrukcija: cijevi izrađene od aluminijske legure promjera 20mm i 13mm, povezano čeličnim zakovicama, rukohvat zglobni,  sjedište za lutku  izrađeno od dezenirane pamučne tkanine.</t>
  </si>
  <si>
    <t>Kutije drvene dim.14x10x7cm, sa voćem i povrćem drvenim, gljive,paprika,rotkvica limun,mrkva,lubenica,jabuka,rajčica.banana,trešnja,10 sanduka punih.</t>
  </si>
  <si>
    <t>Blagajna drvena, dim. 20x20x13 cm, sa jednom ladicom na izvlačenje .</t>
  </si>
  <si>
    <t xml:space="preserve">Vaga drvena, dim. 25x25x10 cm. Na drvenoj podlozi nalazi se šest utega u tri veličine i boje. </t>
  </si>
  <si>
    <t>Taktilni memo-32 kom, u platnenoj vreći,drveni krugovi ispunjeni sa raznim materijalima.</t>
  </si>
  <si>
    <t xml:space="preserve">Zvučna igra - prepoznaj zvuk ,Memo drveni 12 komada </t>
  </si>
  <si>
    <t>Memo drveni-težina, 12 komada drvenih dijelova, piramidalnog oblika razne težine.</t>
  </si>
  <si>
    <t>Konstruktor-kocke, set od 1907 komada; sadrži kockice,figure ljudi, prozore,vrata i druge detalje za izradu i simulaciju životnih situacija.</t>
  </si>
  <si>
    <t>Komplet konstruktora "Octoplay" koji se sastoji od 296 dijelova – 170 plosnatih dijelova, 28 dijelova sa jednim “klinom”, 28 dijelova sa dvostrukim “klinom”, 28 dvostrukih diskova, 14 četverostrukih diskova, 24 dijagonala, 4 kotača/osovina + kantica za pohranu dijelova.</t>
  </si>
  <si>
    <t>Drvena slova-hrvatska slovarica, sastoji se od 20 kocaka, 120 slovnih znakova na hrvatskom jeziku.</t>
  </si>
  <si>
    <t>Igra uzrok i posljedice; sastoji se od 36 karata dim.7x7,prikazuje 18 situacija u dvije slike.</t>
  </si>
  <si>
    <t>GOVOR - igra dijalog u kutiji, sastoji se od 151 karte, sa 26 ilustriranih priča,u nizu od 4-7 karata.Svaki pojedinačni niz sadrži priču.</t>
  </si>
  <si>
    <t xml:space="preserve">MATEMATIKA:sastoji se od 100 kom.drvenih štapića raznih boja i veličina,uz igru spoznaju se veličine;malo-srednje-veliko, logički nizovi i osnovne matematičke operacije.        </t>
  </si>
  <si>
    <t>20</t>
  </si>
  <si>
    <t>Drvena kolica za trgovinu, dim.41,5x30x48cm.</t>
  </si>
  <si>
    <t xml:space="preserve">Igra logike- životne situacije u kući i vrtu;sastoji se od 6 drvenih ploča dim.14x14cm i 60 pločica 7x7cm. </t>
  </si>
  <si>
    <t>Konstruktor sastavljen od 184 komada, cristalno prozirnih elemenata i to od, 20 šestorokuta,40 kvadrata, 100 trokuta i 24 peterokuta.</t>
  </si>
  <si>
    <t>Konjušnica sa ogradama za konje za vanjski prostor i boksovima unutar. Sadrži 2 konja, dijelove za hranjenje i njegu istih.Vrata i prozori se otvaraju/zatvaraju, na dijelu za jahanje postojeći dio krova se otvara. Dim.83x26xx39cm.</t>
  </si>
  <si>
    <t>Boks za pranje konja, dim..19X17X11CM sadrži opremu za njegu i pranje.</t>
  </si>
  <si>
    <t>Konj i kobila lipicanac dim.13,8x4,1x11,5cm</t>
  </si>
  <si>
    <t>Kobila Arapska i konj 12,5x3,5x10,5cm</t>
  </si>
  <si>
    <t>KOMPLET gumenih morskih  životinja (od 10 - 20cm) 8 kom. (orka, morž, sivi kit, delfin, morski pas,hobotnica,morski lav.)</t>
  </si>
  <si>
    <t>KOMPLET gumenih dinosaura (od 10 - 20cm) 6 komada ( tyranosaurus rex, velociraptor, triceraptor,tawa,spinosaurus, stegosaurus,).</t>
  </si>
  <si>
    <t xml:space="preserve">Muzički instrumenti u torbi, dim.torbe je 98x65cm, s jedne strane je prozirna i opremljena džepovima u koje su složeni instrumenti.sadrži  38 raznih instrumenata. </t>
  </si>
  <si>
    <t>Drvena slagalica-upoznaj svijet, sastoji se od 192 komada, drvena podloga dim.46,5x33cm.</t>
  </si>
  <si>
    <t>Drvena slagalica-države EUROPE,sastoji se od 35 dijelova na podlozi dim.32x30cm.</t>
  </si>
  <si>
    <t>Vreće za skakanje dim. 25x25x75cm, 2 komada</t>
  </si>
  <si>
    <t>Štule za hodanje,1 par,sastoje se od plastičnog dijela dim.12x13cm i špage koja se prilagođava visini djeteta.</t>
  </si>
  <si>
    <t>Dvostruke vrpce za ritmiku,dužine 180cm, 6 komada u 6 boja.</t>
  </si>
  <si>
    <t>Oblici za razvoj psihomotorike-12 komda izrađenih od neklizajuće gume-plastike, u tri oblika geometrijska;kvadrat, trokut i krug, svaki promjera cca.32cm.</t>
  </si>
  <si>
    <t>Igra toranj slagalica,sadrži 51 komad drvenih blokova dim.7,5x7,5x25,5cm.</t>
  </si>
  <si>
    <t>Igra bacanje kolutova- sastoji se od drvene podloge sa stupićima u raznim bojama i numeriranim bodovima, te 6 kolutova.</t>
  </si>
  <si>
    <t>Učimo gledati na sat-drvena podloga 30x21cm, sa 85 dijelova za učenje vremena analogno i digitalno.</t>
  </si>
  <si>
    <t>Višeslojna slagalica-razvoj leptira,drvena, sastoji se od 4 sloja i 44 komada.</t>
  </si>
  <si>
    <t>Višeslojna slagalica-razvoj jaje-kokoš,drvena, sastoji se od 4 sloja i 44 komada.</t>
  </si>
  <si>
    <t>Igra sa čavlićima i čekićem-podloga od pluta dim.29,7x21x0,8cm, 102 dijela uključujući i podloge za slike.</t>
  </si>
  <si>
    <t>Komplet za jelo i kuhanje, izrađeno od čvrste plastike u osnovnim bojama, crvena,žuta, plava i zelena,ukupno 100 komada,(tanjuri,šalice za kavu,čaše,vilice,žlice,noževi,posude za kuhanje,za kolače..)</t>
  </si>
  <si>
    <t>Komplet posuda za razvrstavanje-plastične posude u obliku cvijeta sa po 7 odvojenih dijelova,promjera 40cm.6 komada u raznim bojama.</t>
  </si>
  <si>
    <t>Razni oblici u bojama prirode od eva pjene-dimenzije od 3-5cm,500 komada.</t>
  </si>
  <si>
    <t>Lutkina kuća, drvena za lutke sa krovom i verandom, 2 kata. dim. 81x45x62cm, izrađena od punog drveta jelovine.</t>
  </si>
  <si>
    <t>Lutkina kuća, dnevni boravak izrađen od punog drveta jelovine. Komplet se sastoji od  lampe, klub stolića, dvosjeda sa 2 jastuka,dva taburea,komoda sa televizorom i zidna polica.</t>
  </si>
  <si>
    <t>Lutkina kuća, kuhinja izrađena od punog drveta jelovine. Komplet se sastoji od blok kuhinje,koja sadrži pećnicu, ploču za kuhanje, i nape, sudopera i jednog elementa sve u jednom komadu, frižidera,stol sa četiri stolice .</t>
  </si>
  <si>
    <t>Lutkina kuća, kupaona izrađena od punog drveta jelovine. Komplet sadrži; tuš kabinu. WC-a,umivaonika sa ogledalom, kade za kupanje.</t>
  </si>
  <si>
    <t xml:space="preserve">Lutkina  obitelj-šira, sastoji se od mame, tate, bake, djeda i troje djece. </t>
  </si>
  <si>
    <t>Lutkina kuća, spavaona izrađena od punog drveta jelovine. Komplet se sastoji od:. ormara, bračnog kreveta sa posteljinom, dva noćna ormarića i dvije noćne lampe.</t>
  </si>
  <si>
    <t>Staza za održavanje ravnoteže i vježbu spretnosti-sastoji se od 24 komada, 12 ravnih dijelova i 12 zakrivljenih neklizajućih polukružnih blokova koji se vrlo lagano spajaju u stazu,ravnu, kružnu ili polukružnu.</t>
  </si>
  <si>
    <t>Labirint-spuštalica za kuglice,set od 75 dijelova za slaganje i sa transperentim kockama, koje sadrže mehanizam, tako da kugla može ići brže,sporije.</t>
  </si>
  <si>
    <t>Građenje sa cijevima-set sadži 68 elemenata cijevi, različite dužine i 4 kotača.Od čega se mogu složiti razne strukture, vozila,roboti.</t>
  </si>
  <si>
    <t>Tepih za igranje sa označenim bojevima od 1-9, dimenzije 95x200cm,protuklizni, lako odžavanje,perivi sa vodom i neutralnim sredstvima.</t>
  </si>
  <si>
    <t>Višenamjenski trijem -napravljen od čvrste plastike,sa mogućnosti raznih aktivnosti, dim.179x95x37cm, uključujući roštilj, poštanski sandučić, slavina za vodu i mali set za sadnju biljaka.</t>
  </si>
  <si>
    <t>Lopata plastična sa drvenom drškom dim.85cm</t>
  </si>
  <si>
    <t>Grablje za lišće sa drvenom drškom dim.85cm</t>
  </si>
  <si>
    <t>Godišnja doba-4 velika panela dim.47x64cm,za svako godišnje doba po jedan., i 28 plastičnih dijelova koje obilježavaju karakteristike godišnjeg doba.</t>
  </si>
  <si>
    <t>Vrtić ukupno</t>
  </si>
  <si>
    <t>Cijena (kn)</t>
  </si>
  <si>
    <t>MUTILICA ŠTAPNOG MIKSERA 650108 8FRJ650108 Electrolux</t>
  </si>
  <si>
    <t>MUTILICA 13615 INOX L=115 CM 16/2,5  WE.</t>
  </si>
  <si>
    <t>GRABILICA 24618 INOX 1,5 L WE.</t>
  </si>
  <si>
    <t>GN  1/2 PP AR.102PP1/2H200</t>
  </si>
  <si>
    <t>POKLOPAC GN  1/1 PP AR.102APP1/1</t>
  </si>
  <si>
    <t>GN 1/1 H.100 POLIPROPILEN MO.</t>
  </si>
  <si>
    <t>KORITO 62 L PVC RUČKE SANTAJ</t>
  </si>
  <si>
    <t>MAGNET ZA NOŽEVE 7987/060 CON.</t>
  </si>
  <si>
    <t>NOŽ ZA KRUMPIR  8249 sp GIESSER</t>
  </si>
  <si>
    <t xml:space="preserve"> NOŽ ZA KRUMPIR 8249 GIESSER</t>
  </si>
  <si>
    <t>TERMO GN KONTEJNER AF08  Melform</t>
  </si>
  <si>
    <t>LOPATICA ZA MJEŠANJE 44061-12  /117 CM</t>
  </si>
  <si>
    <t>GN 1/1  65 mm  H 800126</t>
  </si>
  <si>
    <t>JED. CIJENA (KN)</t>
  </si>
  <si>
    <t>JED. CIJENA (EUR)</t>
  </si>
  <si>
    <t>ŽLICA SERVIR 6316 KORDUN</t>
  </si>
  <si>
    <t xml:space="preserve"> ŽLICA SERVIR COMET P509210B0</t>
  </si>
  <si>
    <t xml:space="preserve"> HVATALJKA ZA TJESTENINU</t>
  </si>
  <si>
    <t xml:space="preserve"> HVATALJKA ZA SALATU 20 CM 58136620 PINT.</t>
  </si>
  <si>
    <t>JUŠNIK BEZ POKLOPCA FI 22 cm 2,5 L INOX 18/10 IB50231</t>
  </si>
  <si>
    <t xml:space="preserve"> POKLOPAC JUŠNIKA FI 22 cm  IB50244</t>
  </si>
  <si>
    <t>ZDJELA 3,5 L INOX 50903624  PINT.</t>
  </si>
  <si>
    <t>POKLOPAC ZA JUŠNIK fi 24  INOX 30877524  PINT.</t>
  </si>
  <si>
    <t>TACNA DRIBLING 45 CM INOX</t>
  </si>
  <si>
    <t>TACNA DRIBLING 35 CM INOX</t>
  </si>
  <si>
    <t>SET NOŽEVA ZA POVRĆE 4/1 3585 9887 GIESSER</t>
  </si>
  <si>
    <t>VRČ ZA MLIJEKO SA POKLOPCEM 2 L INOX W16015</t>
  </si>
  <si>
    <t xml:space="preserve"> DASKA ZA REZANJE E 400x300x20 mm PE polietilen) SA GRANIČNIKOM</t>
  </si>
  <si>
    <t xml:space="preserve"> KORITO 62 L PVC RUČKE SANTAJ</t>
  </si>
  <si>
    <t>KOŠARICA ZA KRUH 22X22 cm INOX 18/10  IB58015</t>
  </si>
  <si>
    <t xml:space="preserve"> VRČ POLIKARBONAT 1 L 44871-30 PAD.</t>
  </si>
  <si>
    <t xml:space="preserve"> POKLOPAC VRČA POLIKARBONAT 1 L 44871-31 PAD.</t>
  </si>
  <si>
    <t>POSUDA ZA BEŠTEK PVC 4/1 42585-04</t>
  </si>
  <si>
    <t xml:space="preserve"> POKLOPAC PP POSUDE ZA BEŠTEK 4/1 42585-00</t>
  </si>
  <si>
    <t>KRPA KUHINJSKA</t>
  </si>
  <si>
    <t>NOŽ  DESERT STRESA 03200006  PINT.</t>
  </si>
  <si>
    <t>VAGA 15 KG NWTC 3175</t>
  </si>
  <si>
    <t>GRABILICA 6314 PLITVICE 7 CM</t>
  </si>
  <si>
    <t>GRABILICA PLITVICE 8.5 CM 6300-12</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</si>
  <si>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</si>
  <si>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</si>
  <si>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</si>
  <si>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</si>
  <si>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</si>
  <si>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</si>
  <si>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</si>
  <si>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</si>
  <si>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</si>
  <si>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</si>
  <si>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</si>
  <si>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</si>
  <si>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</si>
  <si>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</si>
  <si>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</si>
  <si>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</si>
  <si>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</si>
  <si>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</si>
  <si>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</si>
  <si>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</si>
  <si>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</si>
  <si>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</si>
  <si>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</si>
  <si>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</si>
  <si>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</si>
  <si>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</si>
  <si>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</si>
  <si>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</si>
  <si>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</si>
  <si>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</si>
  <si>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</si>
  <si>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</si>
  <si>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</si>
  <si>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</si>
  <si>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</si>
  <si>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</si>
  <si>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</si>
  <si>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</si>
  <si>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</si>
  <si>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UKUPNO</t>
  </si>
  <si>
    <t>Vrijednost (EUR)</t>
  </si>
  <si>
    <t>Vrijednost (kn)</t>
  </si>
  <si>
    <t>Juki ddl8100 set šivaći stroj</t>
  </si>
  <si>
    <t xml:space="preserve">Kamere </t>
  </si>
  <si>
    <t>Alarmna centrala</t>
  </si>
  <si>
    <t>Valjak za glačanje</t>
  </si>
  <si>
    <t xml:space="preserve">Štapni mikser 600384 650W//553mm </t>
  </si>
  <si>
    <t>Štapni mikser E600022 SMVT25W25</t>
  </si>
  <si>
    <t xml:space="preserve">Rezač povrća CUTTER </t>
  </si>
  <si>
    <t>Set diskova za rezač povrća</t>
  </si>
  <si>
    <t>Zavjesa</t>
  </si>
  <si>
    <t> 4.</t>
  </si>
  <si>
    <t>OSTALA OPREMA</t>
  </si>
  <si>
    <t>DJEČJE IGRALIŠTE</t>
  </si>
  <si>
    <t>red.br.</t>
  </si>
  <si>
    <t>opis stavke</t>
  </si>
  <si>
    <t>jed. mj.</t>
  </si>
  <si>
    <t>količina</t>
  </si>
  <si>
    <t>Dobava i montaža kombinirane sprave</t>
  </si>
  <si>
    <t>Dimenzije: 5,41 x 5,39 x 3,22 metara +/-5%. Prilagodjeno za uzrast: od 3 godine. Kapacitet istovremenog igranja: minimalno 25 djece. Maksimalna visina pada: 2,6 metara. Maksimalna površina sigurnosne zone: 58 m2. Igračka se sastoji od minimalno slijedećih konstruktivnih elemenata: Pravokutna platforma sa krovićem minimalne visine 1,37 metra. Lučna mreža za penjanje. Vatrogasni stup Viseći most Pravokutna platforma sa krovićem minimalne visine 1,37 metra. Nakošena mreža za penjanje Zakrivljene stepenice Ravni tobogan minimalne visine 1,37 metara. Minimalne mogućnost igre: 1 x penjanje, 1 x igranje uloga, 3 x spuštanje/klizanje, 3 x druženje, 1 x vježbe mikromotorike, 1 x balansiranje, 1 x zaklanjanje, 1 x razmišljanje, 1 x taktilna stimulacija, 1 x vizualna stimulacija, 3 x penjanje. 1 x prelaženje prepreke. Ukupno minimalno 18 elemenata za igru. Materijali izrade: Profilirani vruće pocinčani I plastificirani nosivi stupovi 95x95 mm +/- 5% sa poliamidnim zaštitnim kapicama. Boja stupova strukturirana crno / siva. Cijevne konstrukcije od inox cijevi 40/2 mm +/- 5%. Zavareni dijelovi rukohvata zatvoreni u poliamidna kučišta. Tobogan od inox čelika minimalne debljine 2 mm. Krovići od perforiranog polietilenskog panela crne boje minimalne debljine 10 mm. Podnice od smeđih protukliznih HPL panela minimalne debljine 12,5 mm. Mreže za penjanje I viseći most od antivandal poliesterskog konopa sa čeličnom galvaniziranom jezgrom I poliamidnim spojnicama. Protuklizna gazišta visećeg mosta od ojačane gumirane plastike. Bočne stranice tobogana, zaštitni paneli, konstrukcija krova i ukrasi od HPL panela minimalne debljine 13 mm, boje žuta , narančasta, zelena I siva. Na prednjem žutom HPL panelu je otisnut je grafički simbol po izboru projektanta. Tehnologija direktnog tiska integrirana u površinsku strukturu HPL panela mora biti otporna na UV zrake, atmosferilije, grafite I vandalizam.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aluminijske dijelove, protuklizne HPL panele,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po mikrozonama. Sigurnosni certifikat izdan od ovlaštene institucije sa navedenom šifrom artikla, dimenzijama sigurnosne zone I maksimalnom visinom pada. Standard EN 1176-1:2017, EN 1176-2:2017, EN 1176-3:2017 ili jednakovrijedno. Polica osiguranja za ozljede nastale tvorničkom greškom od minimalno 2 mil. EUR</t>
  </si>
  <si>
    <t>Dobava I montaža vrtuljka</t>
  </si>
  <si>
    <t>Dimenzije: 1,50 x 1,50 x 0,82 metara +/- 5%. Prilagodjeno za uzrast: od 3 godine. Prilagođeno za djecu sa posebnim potrebama. Kapacitet istovremenog igranja: minimalno 8 djece. Maksimalna visina pada: 1 metara. Maksimalna površina sigurnosne zone: 26 m2. Minimalne mogućnost igre: 1 x balansiranje, 1 x vrtnja, 1 x druženje. Ukupno minimalno 3 elemenata za igru. Materijali izrade: Nosiva konstrukcija vrtuljka od toplopocinčanog čelika minimalne debljine 10 mm. Noga vrtuljka od toplopocinčane čelične cijevi minimalnog promjera 200 mm I minimalne debljine 6 mm. Okretni podest od protukliznog narančastog panela od polietilena minimalne debljine 20 mm. Zaštitni obruč od inox čelika promjera 40 mm +/- 5%. Tijelo (kalota) vrtuljka od inox čelika minimalne debljine 4 mm. Okretni mehanizam od inox čelika sa ležajevima minimalnog promjera 75 mm omogučuje bešumno rotiranje Vijci I spojni material od inox čelika zatvoreni u poliamidna anti vandal kučišta. Montaža ukopavanjem I betoniranjem. Garancija kvalitete: Minimalno 25 godina na obojene HPL panele, metalne toplo pocinčane I plastificirane dijelove, inox dijelove. Minimalno 10 godina na protuklizne HPL panele.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moguća visina pada. Sigurnosni certifikat izdan od ovlaštene institucije sa navedenom šifrom artikla i dimenzijama sigurnosne zone. Standard EN 1176-1:2017, EN 1176-5:2008 ili jednakovrijedno. Polica osiguranja za ozljede nastale tvorničkom greškom od minimalno 2 mil. EUR</t>
  </si>
  <si>
    <t>Dobava i montaža ljuljačke za 2 djece</t>
  </si>
  <si>
    <t>Dimenzije: 3,23 x 0,21 x 2,55 metara +/- 5%. Prilagođeno za uzrast: od 2 godine. Kapacitet istovremenog igranja: 2 djece. Maksimalna visina pada: 1,4 metra. Maksimalna površina sigurnosne zone: 21,5 m2. Materijali izrade: Horizontalna nosiva greda od toplopocinčanih čeličnih cijevi promjera 89 mm +/- 5% I čeličnih ploča minimalne debljine 5 mm. Nosivi stupovi od profiliranih čeličnih toplopocinčanih i plastificiranih cijevi promjera 120 mm +/- 5%. Boja stupova sivo/crna reljefna. Kape stupova od poliamida crne boje. Okretni mehanizam od inox čelika za sprečavanje uvijanja lanca I bešumno ljuljanje. Dodani mehanizam od inox čelika I poliamida za sprečavanje namjernog namatanje lanca na nosivu gredu. Ergonomska gumirana anti shock sjedišta sa inox prihvatnicima lanca.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2 godine na konstruktivne i funkcionalne greške na pokretnim plastičnim ili metalnim dijelovima, sjedalice.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</si>
  <si>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montaža ljuljačke gnijezda za 5 djece</t>
  </si>
  <si>
    <t>Dimenzije: 3,43 x 1,30 x 2,60 metara +/- 5%. Prilagođeno za uzrast: od 2 godine. Kapacitet istovremenog igranja: 5 djece. Prilagođeno za djecu sa posebnim potrebama. Maksimalna visina pada: 1,55 metra. Maksimalna površina sigurnosne zone: 16 m2. Materijali izrade: Horizontalna nosiva greda od toplopocinčanih čeličnih cijevi promjera 89 mm +/- 5% I čeličnih ploča minimalne debljine 5 mm. Nosivi stupovi od profiliranih čeličnih toplopocinčanih i plastificiranih cijevi promjera 120 mm +/- 5%. Boja stupova sivo/crna reljefna. Kape stupova od poliamida crne boje. Dodatni bočni podupirači od inox cijevi promjera 40 mm +/- 5%. Horizontalna nosiva greda od toplopocinčanih čeličnih cijevi promjera 89 mm +/- 5% I čeličnih ploča minimalne debljine 5 mm. Stupovi od čeličnih toplopocinčanih cijevi promjera 60 mm +/- 5%. Prihvatnici lanca od inox čelika I teflona osiguravaju bešumno ljuljanje. Dvostruki ovjes ljuljačke izrađen je od inox lanaca presvučenih termoplastičnom ovojnicom. Dodatni sigurnosni lanci od inox čelika spojeni su direktno na nosivu gredu. Gnijezdo od plavog protukliznog roto polietilena minimalnog promjera 120 cm, sa nosivom konstrukcijom od inox cijevi promjera 40 mm +/- 5%. Anti shock pjenasti odbojnici sa inox prihvatnicima lanca.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</si>
  <si>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montaža klackalice na opruzi za 6 djece</t>
  </si>
  <si>
    <t>Dimenzije: 1,49 x 1,03 x 0,70 metara +/- 5%. Prilagođeno za uzrast: od 2 godine. Kapacitet istovremenog igranja: 6 djece. Maksimalna visina pada: 0,7 metara. Maksimalna površina sigurnosne zone: 11,5 m2. Materijali izrade: Konstrukcija od inox kvadratnih I okruglih inox cijevit. Zavareni dijelovi rukohvata zatvoreni u poliamidna kučišta zelene boje. Ergonomski poklopci na rukohvatu I držaču za noge od poliamida zelene boje. Sjedišta od smeđih protukliznih HPL panela minimalne debljine 12,5 mm. Centralni panel od HPL panela zelene boje minimalne debljine 13 mm. Dvije opruge od pocinčanog plastificiranog čelika 35SCD6 zelene boje. Nosiva konstrukcija od toplopocinčanog čelika sa poliamidnim ležištem opruge. Anti-šok gumeni amortizeri na krajevima klackalice.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</si>
  <si>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montaža rotirajuće klackalice na opruzi za 2 djece</t>
  </si>
  <si>
    <t>Dimenzije: 1,57 x 0,43 x 0,72 metara +/- 5%. Prilagođeno za uzrast: od 2 godine. Kapacitet istovremenog igranja: 2 djece. Maksimalna visina pada: 0,5 metara. Maksimalna površina sigurnosne zone: 24,5 m2. Materijali izrade: Čelični nosivi profilirani stup promjera 125 mm +/- 5% vruće pocinčan I plastificirani u reljefnu crno/sivu boju sa poliamidnom zaštitnom kapicom narančaste ili crne boje. Čelična temeljna stupa I nosiva konstrukcija okretnog mehanizma vruće pocinčana I plastificirana. Anti shock protuklizna ergonomska gumena sjedišta sjedišta sa podkonstrukcijom od inox čelika. Rukohvati od inox cijevi sa ergonomskim poklopcima od poliamida crne boje. Dvije opruge od pocinčanog plastificiranog čelika 35SCD6 narančaste boje. Nosiva konstrukcija opruge od toplopocinčanog čelika sa poliamidnim ležištem opruge crne boje.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Standard EN 1176-1:2017, EN 1176-6:2017 ili jednakovrijedno. Polica osiguranja za ozljede nastale tvorničkom greškom od minimalno 2 mil. EUR</t>
  </si>
  <si>
    <t>Dobava i montaža njihalice na opruzi u obliku ribe za 1 dijete</t>
  </si>
  <si>
    <t>Dimenzije: 0,98 x 0,30 x 0,78 metara +/- 5%. Prilagođeno za uzrast: od 2 godine. Kapacitet istovremenog igranja: 1 dijete. Maksimalna visina pada: 0,6 metara. Maksimalna površina sigurnosne zone: 7 m2. Materijali izrade: Tijelo njihalice izrađeno je od trostrukog HPL panela zelene i tirkizne boje minimalne debljine 13 mm, sjedište je izređeno od HPL panela smeđe boje minimalne debljine 13 mm. Dva stilizirana oka sa utorima za vježbe mikromotorike od poliamida žute boje. Opruga od pocinčanog plastificiranog čelika 35SCD6 žute boje. Nosiva konstrukcija od toplopocinčanog čelika sa poliamidnim ležištem opruge. Ergonomski rukohvati I držači za noge od poliamida crne boje.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</si>
  <si>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montaža njihalice na opruzi u obliku delfina za 2 djece</t>
  </si>
  <si>
    <t>Dimenzije: 0,92 x 0,39 x 0,84 metara +/- 5%. Prilagođeno za uzrast: od 2 godine. Kapacitet istovremenog igranja: 2 djece. Prilagođeno za djecu sa posebnim potrebama. Maksimalna visina pada: 0,6 metara. Maksimalna površina sigurnosne zone: 7 m2. Materijali izrade: Tijelo njihalice izrađeno je od dvostrukog HPL panela plave I tirkizne boje minimalne debljine 13 mm, sjedište je izređeno od protukliznog HPL panela smeđe boje minimalne debljine 12,5 mm. Opruga od pocinčanog plastificiranog čelika 35SCD6 bijele boje. Nosiva konstrukcija od toplopocinčanog čelika sa poliamidnim ležištem opruge. Ergonomski rukohvati I držači za noge od poliamida bijele boje.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</si>
  <si>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montaža glazbene igračke – ksilofon</t>
  </si>
  <si>
    <t>Dimenzije: 0,92 x 0,20 x 1,40 metara +/- 5%. Prilagođeno za uzrast: od 4 godine. Prilagođeno za djecu sa posebnim potrebama. Kapacitet istovremenog igranja: 2 djece.  Maksimalna površina sigurnosne zone: 11 m2. Materijali izrade: Čelični profilirani stupovi promjera 125 mm +/- 5% vruće pocinčani I plastificirani u reljefnu crno/sivu boju sa poliamidnim zaštitnim kapicama. Nosiva konstrukcija ksilofona od HDPE panela. 8 komada zvona različite dužine od aluminijskih obojanih cijevi. Dvije udaraljke sigurnosno spojene sa nosivim stupovima pomoću salji od inox čelika.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aluminijske dijelove, protuklizne HPL panele,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funkcionalnost igračke. Igračka mora biti izrađena prema sigurnosnom standardu EN1176 ili jednakovrijedno. Polica osiguranja za ozljede nastale tvorničkom greškom od minimalno 2 mil. EUR</t>
  </si>
  <si>
    <t>Dobava I montaža tobogana</t>
  </si>
  <si>
    <t>Dimenzije: 1,76 x 0,46 x 1,30 metara +/-5%. Prilagodjeno za uzrast: od 1 godine. Kapacitet istovremenog igranja: minimalno 5 djece. Prilagođeno za djecu sa posebnim potrebama. Maksimalna visina pada: 1 metar. Maksimalna površina sigurnosne zone: 58 m2. Materijali izrade: Tobogan od inox čelika minimalne debljine 2 mm. Bočne stranice, stepenice I podnice od HPL panela minimalne debljine 13 mm zelene I sive boje. Nosiva konstrukcija I rukohvat od inox čelika.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aluminijske dijelove, protuklizne HPL panele,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po mikrozonama. Sigurnosni certifikat izdan od ovlaštene institucije sa navedenom šifrom artikla. Standard EN 1176-x:2008 ili jednakovrijedno. Polica osiguranja za ozljede nastale tvorničkom greškom od minimalno 2 mil. EUR</t>
  </si>
  <si>
    <t>m2</t>
  </si>
  <si>
    <t>Dobava I montaža kombinirane kućice sa tunelom</t>
  </si>
  <si>
    <t>Dimenzije: 2,96 x 1,90 x 1,60 metara +/- 5% Prilagodjeno za uzrast: od 1 godine. Kapacitet istovremenog igranja: minimalno 15 djece. Prilagođeno za djecu sa posebnim potrebama. Maksimalna visina pada: 0,6 metara. Maksimalna površina sigurnosne zone: 23,5 m2. Igračka se sastoji od minimalno slijedećih konstruktivnih elemenata: “L” Kutak za igru sa krovićem, klupicom, tezgom I elementom za vježbu mikromotorike.. Tunel za provlaćenje. Panel za prozorom za igre uloga I 2 elementa za motoričke vježbe. Panel sa stiliziranim krovićem. Okretni disk. Minimalne mogućnost igre: 2 x igranje uloga, 3 x druženje, 1 x odmaranje, 4 x vježbe mikromotorike, 1 x puzanje, 1 x sakrivanje, 1 x zaklanjanje, 3 x vizualna stimulacija, 1 x prelaženje prepreke. Ukupno minimalno 16 elemenata za igru. Materijali izrade: Profilirani nosivi stupovi 70x70 mm +/-5% su vruće pocinčani I plastificirani u reljefnu sivo/crnu boju. Cijevne konstrukcije od inox cijevi 40/2 mm +/-5%. Crne poliamidne zaštitne kapice na svim stupovima. Bočne stranice I krovići od djelomično graviranih HPL panela minimalne debljine 13 mm. Boje: zelena, žuta, narančasta, crna, drveni dekor. Na pojedinim HPL panelima mogu biti otisnuti edukativni grafički elementi po izboru projektanta. Tehnologija direktnog tiska integrirana u površinsku strukturu HPL panela mora biti otporna na UV zrake, atmosferilije, grafite I vandalizam. Tunel za provlaćenje promjera 80 cm +/-5% od rebrastog roto polietilena crne boje sa ulaznim panelima od HPL-a minimalne debljine 13 mm, boje zelena I drveni dekor. Abakus kuglice za igru od polietilena . Prozirni plaxi panel za igre mašte, taktilni gravirani detalji za vježbe mikromotorike.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ili jednakovrijedno. Polica osiguranja za ozljede nastale tvorničkom greškom od minimalno 2 mil. EUR</t>
  </si>
  <si>
    <t>Dobava I montaža njihalice u obliku autića za 1 dijete</t>
  </si>
  <si>
    <t>Dimenzije: 0,97 x 0,45 x 0,82 metara +/- 5%. Prilagodjeno za uzrast: od 1 godine. Kapacitet istovremenog igranja: minimalno 1 dijete. Prilagođeno za djecu sa posebnim potrebama. Maksimalna visina pada: 0,6 metara. Maksimalna površina sigurnosne zone: 7,5 m2. Materijali izrade: Bočne stranice, naslon i ukrasi lakirani paneli minimalne debljine 22 mm zelene, plave I crne boje, sjedište HPL paneli minimalne debljine 13 mm žute boje. Prednjica od perforiranog aluminija minimalne debljine 3 mm bijele boje. Stilizirani ukrasi središta kotača sa utorima za vježbe mikromotorike od poliamida žute boje. Opruga od pocinčanog plastificiranog čelika 35SCD6 žute boje. Nosiva konstrukcija od toplopocinčanog čelika sa poliamidnim ležištem opruge. Ergonomski rukohvati od poliamida bijele boje. Vijci I spojni material od inox čelika zatvoreni u poliamidna anti vandal kučišta. Temeljenje ukopavanjem I betoniranjem. Garancija kvalitete: Minimalno 25 godina na obojene HPL panele, metalne toplo pocinčane I plastificirane dijelove, inox dijelove. Minimalno 10 godina na pocinčane dijelove, lance, brizganu plastiku. Minimalno 5 godina na roto lijevanu plastiku. Minimalno 2 godine na konstruktivne i funkcionalne greške na pokretnim plastičnim ili metalnim dijelovima Garancija sigurnost: Oprema mora biti serijski tvornički proizvod sa komercijalnim nazivom I šifrom artikla. Proizvod mora biti označen pločicom proizvođača. U tehničkom listu proizvoda mora jasno biti definirana dimenzija sigurnosne zone I moguće visine pada. Sigurnosni certifikat izdan od ovlaštene institucije sa navedenom šifrom artikla I dimenzijama sigurnosne zone. Standard EN 1176-1:2017, EN 1176-6:2017 ili jednakovrijedno. Polica osiguranja za ozljede nastale tvorničkom greškom od minimalno 2 mil. EUR</t>
  </si>
  <si>
    <t>Dobava I ugradnja antitraumatske lijevane podloge dječjih igrališta izrađene od gumenog granulata I poliuretanskog veziva</t>
  </si>
  <si>
    <t>Dobava, priprema i izvedba lijevane podne sigurnosne površine dječjeg igrališta. Na izrađenu kamenu posteljicu od tucanika zbijenog na 60 MN/m2 omeđenog betonskim rubnjacima, postavlja se osnovni gumeni sloj minimalne debljine od 28-30 mm SBR granulacije 12 mm +/- 5%. Debljina osnovnog sloja zavisi od visina slobodnog pada svake pojedine sprave. Nakon razastiranja i zbijanja istog te oblikovanja i ugradnje ornamenata, prema izboru projektanta, ugrađuje se završni sloj EPDM granulacije 3-4 mm +/-5%, minimalne debljine 10-12 mm uz valjanje i preciznu obradu rubova. Završni sloj mora biti UV stabilan, protuklizan, otporan na abraziju i požar. Završni sloj mora sadržavati ekološku komponentu od mljevenih gumenih potplata sportke obuće u minimalnom iznosu od 20%. Boje po izboru projektanta. Oblik ornamenata i prometnih znakova za prometni poligon po ozboru projektanta. Minimalno dozvoljene tehničke karakteristike: - otpornost na klizanje u suhim uvijetima veća od 80, a u mokrim veća od 52. - otpornost na rezidulano opterećenje maksimalno 2,32 mm bez pucanja, cijepanja i perforacija. - zapaljivost klasificirana kao niska. - vlačna čvrstoća veća ili jednka 0,68 Mpa. - produljenje pri pucanju ne manje od 83%. Proizvod treba posjedovati slijedeće medjunarodne certifikate: EN1177:2008, BS7188:1988, metoda 4, 7, 8. FEPI certfikat, certifikat pristupačnosti invalidskih kolica ASTM F1951-09b ili jednakovrijedno Jamstvo: minimalno 2 godine.</t>
  </si>
  <si>
    <t>jed. cijena (kn)</t>
  </si>
  <si>
    <t>jed.cijena (EUR)</t>
  </si>
  <si>
    <t>Igrala za dječje igralište</t>
  </si>
  <si>
    <t>Ostala oprema</t>
  </si>
  <si>
    <t>Sitna didaktika</t>
  </si>
  <si>
    <t>Namještaj</t>
  </si>
  <si>
    <t>Sitni inventar</t>
  </si>
  <si>
    <t>Ukupno (s PDV-om)</t>
  </si>
  <si>
    <t>R.B.</t>
  </si>
  <si>
    <t>Naziv</t>
  </si>
  <si>
    <t>MJ</t>
  </si>
  <si>
    <t>Profesionalni sterilizator noževa - U.V. 16 W</t>
  </si>
  <si>
    <t>Kolica za otpatke sa pedalom 50 L IP0004</t>
  </si>
  <si>
    <t>Ljuštilica krumpira - PPJ 20</t>
  </si>
  <si>
    <t>5</t>
  </si>
  <si>
    <t>7</t>
  </si>
  <si>
    <t>Profesionalna perilica crnog suda Hobart Profi UX-10A</t>
  </si>
  <si>
    <t>8</t>
  </si>
  <si>
    <t>Komplet košara za perilicu - 1 košara UX 01-510508-1, 1 koš. 323753, 1 k C-01-07</t>
  </si>
  <si>
    <t>9</t>
  </si>
  <si>
    <t>Profesionalna gravitacijska salamoreznica - Mirra 300C Y09</t>
  </si>
  <si>
    <t>10</t>
  </si>
  <si>
    <t>Umivaonik sanitarni zidni IP0029 480X360X520</t>
  </si>
  <si>
    <t>11</t>
  </si>
  <si>
    <t>Sifon za sudoper  1/1 5-150  (196976)</t>
  </si>
  <si>
    <t>Plinski kotao, indirektno grijanje, 60L</t>
  </si>
  <si>
    <t>13</t>
  </si>
  <si>
    <t>Radni blok stol, otvoreni ormarić</t>
  </si>
  <si>
    <t>14</t>
  </si>
  <si>
    <t>Radni blok stol s ladicom, zatvoreni ormarić</t>
  </si>
  <si>
    <t>15</t>
  </si>
  <si>
    <t>Plinski štednjak, 6 plamenika, zatvoreni ormarić LUX</t>
  </si>
  <si>
    <t>16</t>
  </si>
  <si>
    <t>Plinski štednjak, 4 plamenika, zatvoreni ormarić LUX</t>
  </si>
  <si>
    <t>17</t>
  </si>
  <si>
    <t>Plinska nagibna tava, 120L s elektromotornim nagibanjem</t>
  </si>
  <si>
    <t>18</t>
  </si>
  <si>
    <t>Profesionalna perilica suđa Hobart</t>
  </si>
  <si>
    <t>19</t>
  </si>
  <si>
    <t>Kruhoreznica Klara 32/15</t>
  </si>
  <si>
    <t>21</t>
  </si>
  <si>
    <t>22</t>
  </si>
  <si>
    <t>24</t>
  </si>
  <si>
    <t>Viseći ormarić s kliznim vratima i središnjom policom</t>
  </si>
  <si>
    <t>25</t>
  </si>
  <si>
    <t>Rashladni stol sa 3 box vratima, zaštitom zida i koritom lijevo</t>
  </si>
  <si>
    <t>26</t>
  </si>
  <si>
    <t>Zatvoreni viseći ormarić 1800x400x660</t>
  </si>
  <si>
    <t>27</t>
  </si>
  <si>
    <t>Panj za meso 700x700x875</t>
  </si>
  <si>
    <t>28</t>
  </si>
  <si>
    <t>Radni stol sa zaštitom zida iza i desno 600x700x875</t>
  </si>
  <si>
    <t>29</t>
  </si>
  <si>
    <t>Sudoper sa 2 korita lijevo i donjom policom 2000x700x875</t>
  </si>
  <si>
    <t>30</t>
  </si>
  <si>
    <t>Radni stol sa donjom policom, zaštitama zida sa 3 strane, ladicom i koritom</t>
  </si>
  <si>
    <t>31</t>
  </si>
  <si>
    <t>Sudoper sa 2 korita desno i donjom policom 2000x700x875</t>
  </si>
  <si>
    <t>32</t>
  </si>
  <si>
    <t>Radni stol sa zaštitom zida i donjom policom 1400x700x875</t>
  </si>
  <si>
    <t>33</t>
  </si>
  <si>
    <t>Radni stol sa zaštitom zida i donjom policom 1000x700x875</t>
  </si>
  <si>
    <t>34</t>
  </si>
  <si>
    <t>Rashladni stol sa 3 box vratima, zaštitom zida i koritom desno</t>
  </si>
  <si>
    <t>35</t>
  </si>
  <si>
    <t>Mobilni stol sa donjom policom 1400x600x875</t>
  </si>
  <si>
    <t>36</t>
  </si>
  <si>
    <t>Podna podloška 1000x600x100</t>
  </si>
  <si>
    <t>37</t>
  </si>
  <si>
    <t>Zatvoreni viseći ormarić 1000x400x660</t>
  </si>
  <si>
    <t>38</t>
  </si>
  <si>
    <t>Regal peteroetažni 1200x600x1950</t>
  </si>
  <si>
    <t>39</t>
  </si>
  <si>
    <t>Radni stol sa donjom policom, zaštitom zida, koritom i zatvorenim bokom</t>
  </si>
  <si>
    <t>40</t>
  </si>
  <si>
    <t>Zatvoreni radni stol sa zaštitom zida 1300x700x875</t>
  </si>
  <si>
    <t>41</t>
  </si>
  <si>
    <t>Radni stol s donjom policom i ladicom desno dim. 800x700x875 mm</t>
  </si>
  <si>
    <t>42</t>
  </si>
  <si>
    <t>Regal četveroetažni 1000x600x1650</t>
  </si>
  <si>
    <t>43</t>
  </si>
  <si>
    <t>44</t>
  </si>
  <si>
    <t>45</t>
  </si>
  <si>
    <t>Ormar sa krilnim vratima 800x600x2000</t>
  </si>
  <si>
    <t>46</t>
  </si>
  <si>
    <t>Slavina sa dugom crnom kliničkom ručkom</t>
  </si>
  <si>
    <t>47</t>
  </si>
  <si>
    <t>48</t>
  </si>
  <si>
    <t>Tuš slavina Monolith s jednom rupom i dugom ručkom</t>
  </si>
  <si>
    <t>49</t>
  </si>
  <si>
    <t>Sifon za sudoper  2/2 5-148</t>
  </si>
  <si>
    <t>50</t>
  </si>
  <si>
    <t>51</t>
  </si>
  <si>
    <t>52</t>
  </si>
  <si>
    <t>53</t>
  </si>
  <si>
    <t>54</t>
  </si>
  <si>
    <t>55</t>
  </si>
  <si>
    <t>56</t>
  </si>
  <si>
    <t>Elektricna parno-konvekcijska pećnica 10 x GN 1/1 sa bojlerom</t>
  </si>
  <si>
    <t>57</t>
  </si>
  <si>
    <t>Vrata sa otvaranjem na suprotnu stranu</t>
  </si>
  <si>
    <t>58</t>
  </si>
  <si>
    <t>59</t>
  </si>
  <si>
    <t>60</t>
  </si>
  <si>
    <t>Slavina Monolith sa mješalicom - orijentacijski slivnik</t>
  </si>
  <si>
    <t>61</t>
  </si>
  <si>
    <t>62</t>
  </si>
  <si>
    <t>63</t>
  </si>
  <si>
    <t>64</t>
  </si>
  <si>
    <t>Produžetak za tuševe s jednom rupom</t>
  </si>
  <si>
    <t>65</t>
  </si>
  <si>
    <t>66</t>
  </si>
  <si>
    <t>Kolica kuhinjska IP0018</t>
  </si>
  <si>
    <t>67</t>
  </si>
  <si>
    <t>Desni izlazni stol sa zaštitom zida 1000x742x880 mm</t>
  </si>
  <si>
    <t>68</t>
  </si>
  <si>
    <t>Napa zidna eco 2000x1000x450</t>
  </si>
  <si>
    <t>69</t>
  </si>
  <si>
    <t>Jednoetažna konzolna polica sa dva "L" nosača</t>
  </si>
  <si>
    <t>70</t>
  </si>
  <si>
    <t>Napa stropna eco 3100x2200x450</t>
  </si>
  <si>
    <t>71</t>
  </si>
  <si>
    <t>Desni ulazni stol sa koritom i zaštitom zida</t>
  </si>
  <si>
    <t>72</t>
  </si>
  <si>
    <t>Napa zidna eco 1600x1000x450</t>
  </si>
  <si>
    <t>73</t>
  </si>
  <si>
    <t>Hobart izlazni stol lijevi  1500x742x880</t>
  </si>
  <si>
    <t>74</t>
  </si>
  <si>
    <t>Sortirni stol sa uzdignutim rubom sa tri strane i rupom za otpatke</t>
  </si>
  <si>
    <t>75</t>
  </si>
  <si>
    <t>Polica za odlaganje košara za sortirni stol dim. 1600x660x650 mm</t>
  </si>
  <si>
    <t>76</t>
  </si>
  <si>
    <t>77</t>
  </si>
  <si>
    <t>ALUMINIJSKA LAMPA ZA NAPU L=1200, 2X36W</t>
  </si>
  <si>
    <t>78</t>
  </si>
  <si>
    <t>79</t>
  </si>
  <si>
    <t>80</t>
  </si>
  <si>
    <t>Rashladni stol sa 2 box vrata, zaštitom zida iza i lijevo i koritom lijevo</t>
  </si>
  <si>
    <t>81</t>
  </si>
  <si>
    <t>Uređaj za omekšavanje vode volumetrijski Aquasoft 200 Plus</t>
  </si>
  <si>
    <t>82</t>
  </si>
  <si>
    <t>84</t>
  </si>
  <si>
    <t>Stol pravokutni za 4 osobe dim. 1200x600x750 mm</t>
  </si>
  <si>
    <t>85</t>
  </si>
  <si>
    <t>Konferencijska stolica</t>
  </si>
  <si>
    <t>86</t>
  </si>
  <si>
    <t>Električni kotao, indirektno grijanje, 100L</t>
  </si>
  <si>
    <t>92</t>
  </si>
  <si>
    <t>93</t>
  </si>
  <si>
    <t>Viseći ormarić sa kliznim vratima dim. 1300x700x900 mm</t>
  </si>
  <si>
    <t>94</t>
  </si>
  <si>
    <t>Vremenski omeksivac vode Junior</t>
  </si>
  <si>
    <t>95</t>
  </si>
  <si>
    <t>Ormar rashladni monoblok OR07TN -2/+10C</t>
  </si>
  <si>
    <t>96</t>
  </si>
  <si>
    <t>97</t>
  </si>
  <si>
    <t>98</t>
  </si>
  <si>
    <t>99</t>
  </si>
  <si>
    <t>100</t>
  </si>
  <si>
    <t>101</t>
  </si>
  <si>
    <t>Topla linijska kupka 5 GN 1/1, grijani ormarić, klizna vrata</t>
  </si>
  <si>
    <t>102</t>
  </si>
  <si>
    <t>Zatvoreni viseći ormarić 1400x400x660</t>
  </si>
  <si>
    <t>103</t>
  </si>
  <si>
    <t>Regal peteroetažni 1000x600x1950</t>
  </si>
  <si>
    <t>104</t>
  </si>
  <si>
    <t>Regal peteroetažni 1100x600x1950</t>
  </si>
  <si>
    <t>105</t>
  </si>
  <si>
    <t>106</t>
  </si>
  <si>
    <t>Regal peteroetažni 1200x700x1950</t>
  </si>
  <si>
    <t>107</t>
  </si>
  <si>
    <t>108</t>
  </si>
  <si>
    <t>Regal četveroetažni 900x600x1650</t>
  </si>
  <si>
    <t>110</t>
  </si>
  <si>
    <t>Regal peteroetažni 1000x700x1950</t>
  </si>
  <si>
    <t>111</t>
  </si>
  <si>
    <t>Postolje konvektomata</t>
  </si>
  <si>
    <t>112</t>
  </si>
  <si>
    <t>KOMORA</t>
  </si>
  <si>
    <t>113</t>
  </si>
  <si>
    <t>Jed. cijena (kn)</t>
  </si>
  <si>
    <t>Jed.cijena (EUR)</t>
  </si>
  <si>
    <t xml:space="preserve">UKUPNO </t>
  </si>
  <si>
    <t>VRIJEDNOST (KN)</t>
  </si>
  <si>
    <t>VRIJEDNOST (EUR)</t>
  </si>
  <si>
    <t>VRIJEDNOST s PDV-om (EUR)</t>
  </si>
  <si>
    <t>Vrijednost s PDV-om (EUR)</t>
  </si>
  <si>
    <t>Jed. Cijena (kn)</t>
  </si>
  <si>
    <t>vrijednost (kn)</t>
  </si>
  <si>
    <t>vrijednost (EUR)</t>
  </si>
  <si>
    <t>vrijednost (s PDV-om) (EUR)</t>
  </si>
  <si>
    <t>Plinski kotao, indirektno grijanje, 150L</t>
  </si>
  <si>
    <t>Penjalica od 5 stuba sa rukohvatima 40 x 100 x 80 (95) cm, izrađena od iverice oplemenjene melaminskom folijom debljine 18 mm, u boji po izboru projektanta, otpornom na ogrebotine, obrubljeno mekanom keder trakom T-profila u boji po izboru, svi ostali rubovi obrađeni ABS trakom 0.5 mm, stražnja strana izrađena od istog materijala radi mogućnosti postavljanja elementa u prostor kao samostojeći, elementi sastavljeni bez vidljivih vijaka</t>
  </si>
  <si>
    <t>"Podloga za previjanje dim. 70x75 cm, u bojama po izboru projektanta, ispunjena visokokvalitetnom spužvom, presvučena eko kožom kao Florida Plus ili jednakovrijedan debljine 0,9 mm, sastava pamuk, PE i PVC, težine 500g/m², postojanosti boje 8, visoke otpornosti na trljanje, rastezanje i trganje, perive vodom i neutralnim sredstvima za pranje. "</t>
  </si>
  <si>
    <t>Kuhinjska oprema</t>
  </si>
  <si>
    <t>Ormarić za plinsku slavinu</t>
  </si>
  <si>
    <t>Regulator tlaka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</si>
</sst>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n&quot;_-;\-* #,##0.00\ &quot;kn&quot;_-;_-* &quot;-&quot;??\ &quot;kn&quot;_-;_-@_-"/>
    <numFmt numFmtId="164" formatCode="#,##0.00&quot;     &quot;"/>
    <numFmt numFmtId="165" formatCode="_-* #,##0.00\ _k_n_-;\-* #,##0.00\ _k_n_-;_-* &quot;-&quot;??\ _k_n_-;_-@_-"/>
    <numFmt numFmtId="166" formatCode="[$-1041A]#,##0.00#"/>
    <numFmt numFmtId="167" formatCode="[$-1041A]#,##0.00"/>
    <numFmt numFmtId="168" formatCode="_-* #,##0.00\ [$€-81D]_-;\-* #,##0.00\ [$€-81D]_-;_-* &quot;-&quot;??\ [$€-81D]_-;_-@_-"/>
  </numFmts>
  <fonts count="48">
    <font>
      <sz val="11"/>
      <color theme="1"/>
      <name val="Calibri"/>
      <family val="2"/>
      <charset val="238"/>
      <scheme val="minor"/>
    </font>
    <font>
      <b/>
      <sz val="9"/>
      <color indexed="8"/>
      <name val="Calibri Light"/>
      <family val="2"/>
      <charset val="238"/>
    </font>
    <font>
      <sz val="9"/>
      <color indexed="8"/>
      <name val="Calibri Light"/>
      <family val="2"/>
      <charset val="238"/>
    </font>
    <font>
      <b/>
      <sz val="8"/>
      <color indexed="8"/>
      <name val="Verdana"/>
      <family val="2"/>
      <charset val="238"/>
    </font>
    <font>
      <b/>
      <i/>
      <sz val="8"/>
      <color indexed="8"/>
      <name val="Verdana"/>
      <family val="2"/>
      <charset val="238"/>
    </font>
    <font>
      <sz val="8"/>
      <color indexed="8"/>
      <name val="Verdana"/>
      <family val="2"/>
      <charset val="238"/>
    </font>
    <font>
      <i/>
      <sz val="8"/>
      <color indexed="8"/>
      <name val="Verdana"/>
      <family val="2"/>
      <charset val="238"/>
    </font>
    <font>
      <sz val="9"/>
      <color indexed="8"/>
      <name val="Arial"/>
      <family val="2"/>
      <charset val="238"/>
    </font>
    <font>
      <sz val="9"/>
      <color indexed="8"/>
      <name val="Calibri Light1"/>
    </font>
    <font>
      <sz val="8"/>
      <color indexed="8"/>
      <name val="Tahoma"/>
      <family val="2"/>
      <charset val="238"/>
    </font>
    <font>
      <b/>
      <sz val="9"/>
      <color indexed="8"/>
      <name val="Calibri Light1"/>
    </font>
    <font>
      <sz val="10"/>
      <color indexed="8"/>
      <name val="Arial1"/>
    </font>
    <font>
      <sz val="10"/>
      <color indexed="8"/>
      <name val="Arial"/>
      <family val="2"/>
      <charset val="238"/>
    </font>
    <font>
      <b/>
      <sz val="10"/>
      <color indexed="8"/>
      <name val="Arial"/>
      <family val="2"/>
      <charset val="238"/>
    </font>
    <font>
      <b/>
      <sz val="12"/>
      <color indexed="8"/>
      <name val="Calibri Light1"/>
    </font>
    <font>
      <sz val="11"/>
      <color rgb="FF000000"/>
      <name val="Calibri"/>
      <family val="2"/>
      <scheme val="minor"/>
    </font>
    <font>
      <sz val="9"/>
      <color theme="1"/>
      <name val="Calibri"/>
      <family val="2"/>
      <charset val="238"/>
      <scheme val="minor"/>
    </font>
    <font>
      <b/>
      <sz val="9"/>
      <color indexed="8"/>
      <name val="Arial"/>
      <family val="2"/>
      <charset val="238"/>
    </font>
    <font>
      <sz val="9"/>
      <color rgb="FF000000"/>
      <name val="Arial"/>
      <family val="2"/>
      <charset val="238"/>
    </font>
    <font>
      <sz val="9"/>
      <name val="Calibri"/>
      <family val="2"/>
      <charset val="238"/>
    </font>
    <font>
      <b/>
      <sz val="12"/>
      <name val="Calibri"/>
      <family val="2"/>
      <charset val="238"/>
    </font>
    <font>
      <b/>
      <sz val="11"/>
      <color theme="1"/>
      <name val="Calibri"/>
      <family val="2"/>
      <charset val="238"/>
      <scheme val="minor"/>
    </font>
    <font>
      <sz val="9"/>
      <color indexed="8"/>
      <name val="Calibri Light1"/>
      <charset val="238"/>
    </font>
    <font>
      <sz val="12"/>
      <name val="Calibri"/>
      <family val="2"/>
      <charset val="238"/>
    </font>
    <font>
      <sz val="9"/>
      <color theme="1"/>
      <name val="Calibri Light1"/>
      <charset val="238"/>
    </font>
    <font>
      <b/>
      <sz val="12"/>
      <color theme="1"/>
      <name val="Calibri"/>
      <family val="2"/>
      <charset val="238"/>
      <scheme val="minor"/>
    </font>
    <font>
      <b/>
      <sz val="9"/>
      <name val="Calibri Light"/>
      <family val="2"/>
      <charset val="238"/>
    </font>
    <font>
      <sz val="9"/>
      <name val="Calibri Light"/>
      <family val="2"/>
      <charset val="238"/>
    </font>
    <font>
      <sz val="9"/>
      <name val="Calibri"/>
      <family val="2"/>
      <charset val="238"/>
      <scheme val="minor"/>
    </font>
    <font>
      <sz val="8"/>
      <name val="Calibri"/>
      <family val="2"/>
      <charset val="238"/>
      <scheme val="minor"/>
    </font>
    <font>
      <b/>
      <sz val="18"/>
      <color theme="3"/>
      <name val="Cambria"/>
      <family val="2"/>
      <charset val="238"/>
      <scheme val="major"/>
    </font>
    <font>
      <b/>
      <i/>
      <sz val="9"/>
      <color indexed="8"/>
      <name val="Calibri Light"/>
      <family val="2"/>
      <charset val="238"/>
    </font>
    <font>
      <i/>
      <sz val="9"/>
      <color indexed="8"/>
      <name val="Calibri Light"/>
      <family val="2"/>
      <charset val="238"/>
    </font>
    <font>
      <b/>
      <sz val="10"/>
      <color indexed="8"/>
      <name val="Calibri Light"/>
      <family val="2"/>
      <charset val="238"/>
    </font>
    <font>
      <b/>
      <sz val="9"/>
      <color rgb="FF000000"/>
      <name val="Calibri Light"/>
      <family val="2"/>
      <charset val="238"/>
    </font>
    <font>
      <sz val="9"/>
      <color rgb="FF000000"/>
      <name val="Calibri Light"/>
      <family val="2"/>
      <charset val="238"/>
    </font>
    <font>
      <sz val="10"/>
      <color theme="1"/>
      <name val="Calibri Light"/>
      <family val="2"/>
      <charset val="238"/>
    </font>
    <font>
      <b/>
      <sz val="10"/>
      <color theme="1"/>
      <name val="Calibri Light"/>
      <family val="2"/>
      <charset val="238"/>
    </font>
    <font>
      <sz val="11"/>
      <color theme="1"/>
      <name val="Calibri Light"/>
      <family val="2"/>
      <charset val="238"/>
    </font>
    <font>
      <b/>
      <sz val="7"/>
      <color rgb="FF000000"/>
      <name val="Tahoma"/>
      <family val="2"/>
      <charset val="238"/>
    </font>
    <font>
      <sz val="7"/>
      <color rgb="FF000000"/>
      <name val="Tahoma"/>
      <family val="2"/>
      <charset val="238"/>
    </font>
    <font>
      <sz val="8"/>
      <color rgb="FF000000"/>
      <name val="Tahoma"/>
      <family val="2"/>
      <charset val="238"/>
    </font>
    <font>
      <b/>
      <sz val="8"/>
      <color rgb="FF000000"/>
      <name val="Tahoma"/>
      <family val="2"/>
      <charset val="238"/>
    </font>
    <font>
      <sz val="9"/>
      <color theme="1"/>
      <name val="Calibri Light"/>
      <family val="2"/>
      <charset val="238"/>
    </font>
    <font>
      <b/>
      <sz val="9"/>
      <color theme="1"/>
      <name val="Calibri Light"/>
      <family val="2"/>
      <charset val="238"/>
    </font>
    <font>
      <b/>
      <sz val="9"/>
      <color indexed="8"/>
      <name val="Calibri Light1"/>
      <charset val="238"/>
    </font>
    <font>
      <b/>
      <sz val="9"/>
      <color theme="1"/>
      <name val="Calibri Light1"/>
      <charset val="238"/>
    </font>
    <font>
      <sz val="11"/>
      <color theme="1"/>
      <name val="Calibri"/>
      <family val="2"/>
      <charset val="238"/>
      <scheme val="minor"/>
    </font>
  </fonts>
  <fills count="13">
    <fill>
      <patternFill patternType="none"/>
    </fill>
    <fill>
      <patternFill patternType="gray125"/>
    </fill>
    <fill>
      <patternFill patternType="solid">
        <fgColor indexed="22"/>
        <bgColor indexed="31"/>
      </patternFill>
    </fill>
    <fill>
      <patternFill patternType="solid">
        <fgColor indexed="27"/>
        <bgColor indexed="41"/>
      </patternFill>
    </fill>
    <fill>
      <patternFill patternType="solid">
        <fgColor indexed="9"/>
        <bgColor indexed="26"/>
      </patternFill>
    </fill>
    <fill>
      <patternFill patternType="solid">
        <fgColor theme="0" tint="-0.14999847407452621"/>
        <bgColor indexed="31"/>
      </patternFill>
    </fill>
    <fill>
      <patternFill patternType="solid">
        <fgColor theme="0" tint="-0.14999847407452621"/>
        <bgColor indexed="64"/>
      </patternFill>
    </fill>
    <fill>
      <patternFill patternType="solid">
        <fgColor theme="0" tint="-4.9989318521683403E-2"/>
        <bgColor indexed="31"/>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59999389629810485"/>
        <bgColor indexed="41"/>
      </patternFill>
    </fill>
    <fill>
      <patternFill patternType="solid">
        <fgColor rgb="FFF0F0F0"/>
        <bgColor indexed="64"/>
      </patternFill>
    </fill>
    <fill>
      <patternFill patternType="solid">
        <fgColor theme="4" tint="0.79998168889431442"/>
        <bgColor indexed="65"/>
      </patternFill>
    </fill>
  </fills>
  <borders count="14">
    <border>
      <left/>
      <right/>
      <top/>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hair">
        <color indexed="8"/>
      </left>
      <right style="hair">
        <color indexed="8"/>
      </right>
      <top style="hair">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34">
    <xf numFmtId="0" fontId="0" fillId="0" borderId="0"/>
    <xf numFmtId="4" fontId="3" fillId="3" borderId="1" applyProtection="0">
      <alignment vertical="top"/>
    </xf>
    <xf numFmtId="0" fontId="4" fillId="0" borderId="0" applyBorder="0" applyProtection="0">
      <alignment horizontal="left" vertical="top" wrapText="1"/>
    </xf>
    <xf numFmtId="4" fontId="5" fillId="0" borderId="0" applyBorder="0" applyProtection="0">
      <alignment horizontal="right" vertical="top" wrapText="1"/>
    </xf>
    <xf numFmtId="0" fontId="5" fillId="0" borderId="0" applyBorder="0" applyProtection="0">
      <alignment horizontal="left" vertical="top" wrapText="1"/>
    </xf>
    <xf numFmtId="0" fontId="5" fillId="0" borderId="0" applyBorder="0" applyProtection="0">
      <alignment horizontal="right" vertical="top" wrapText="1"/>
    </xf>
    <xf numFmtId="0" fontId="6" fillId="0" borderId="0" applyBorder="0" applyProtection="0">
      <alignment horizontal="left" vertical="top" wrapText="1" indent="2"/>
    </xf>
    <xf numFmtId="0" fontId="9" fillId="0" borderId="0" applyBorder="0" applyProtection="0">
      <alignment horizontal="right" vertical="top"/>
    </xf>
    <xf numFmtId="0" fontId="9" fillId="0" borderId="0" applyBorder="0" applyProtection="0">
      <alignment horizontal="right" vertical="top"/>
    </xf>
    <xf numFmtId="0" fontId="11" fillId="0" borderId="0" applyBorder="0" applyProtection="0"/>
    <xf numFmtId="0" fontId="12" fillId="0" borderId="0" applyBorder="0" applyProtection="0"/>
    <xf numFmtId="0" fontId="11" fillId="0" borderId="0" applyBorder="0" applyProtection="0"/>
    <xf numFmtId="0" fontId="12" fillId="0" borderId="0" applyBorder="0" applyProtection="0"/>
    <xf numFmtId="0" fontId="12" fillId="0" borderId="0" applyBorder="0" applyProtection="0"/>
    <xf numFmtId="0" fontId="12" fillId="0" borderId="0" applyBorder="0" applyProtection="0"/>
    <xf numFmtId="0" fontId="12" fillId="0" borderId="0" applyBorder="0" applyProtection="0"/>
    <xf numFmtId="0" fontId="12" fillId="0" borderId="0" applyBorder="0" applyProtection="0"/>
    <xf numFmtId="0" fontId="15" fillId="0" borderId="0"/>
    <xf numFmtId="0" fontId="30" fillId="0" borderId="0" applyNumberFormat="0" applyFill="0" applyBorder="0" applyAlignment="0" applyProtection="0"/>
    <xf numFmtId="0" fontId="39" fillId="11" borderId="0">
      <alignment horizontal="left" vertical="center"/>
    </xf>
    <xf numFmtId="0" fontId="39" fillId="11" borderId="0">
      <alignment horizontal="left" vertical="center"/>
    </xf>
    <xf numFmtId="0" fontId="39" fillId="11" borderId="0">
      <alignment horizontal="left" vertical="center"/>
    </xf>
    <xf numFmtId="0" fontId="39" fillId="11" borderId="0">
      <alignment horizontal="right" vertical="center"/>
    </xf>
    <xf numFmtId="0" fontId="41" fillId="0" borderId="0">
      <alignment horizontal="right" vertical="top"/>
    </xf>
    <xf numFmtId="0" fontId="41" fillId="0" borderId="0">
      <alignment horizontal="right" vertical="top"/>
    </xf>
    <xf numFmtId="0" fontId="40" fillId="0" borderId="0">
      <alignment horizontal="left" vertical="top"/>
    </xf>
    <xf numFmtId="0" fontId="40" fillId="0" borderId="0">
      <alignment horizontal="left" vertical="top"/>
    </xf>
    <xf numFmtId="0" fontId="39" fillId="0" borderId="0">
      <alignment horizontal="left" vertical="top"/>
    </xf>
    <xf numFmtId="0" fontId="42" fillId="0" borderId="0">
      <alignment horizontal="right" vertical="top"/>
    </xf>
    <xf numFmtId="0" fontId="39" fillId="0" borderId="0">
      <alignment horizontal="left" vertical="top"/>
    </xf>
    <xf numFmtId="0" fontId="42" fillId="0" borderId="0">
      <alignment horizontal="right" vertical="top"/>
    </xf>
    <xf numFmtId="0" fontId="39" fillId="0" borderId="0">
      <alignment horizontal="left"/>
    </xf>
    <xf numFmtId="0" fontId="41" fillId="0" borderId="0">
      <alignment horizontal="left"/>
    </xf>
    <xf numFmtId="0" fontId="47" fillId="12" borderId="0" applyNumberFormat="0" applyBorder="0" applyAlignment="0" applyProtection="0"/>
  </cellStyleXfs>
  <cellXfs count="229">
    <xf numFmtId="0" fontId="0" fillId="0" borderId="0" xfId="0"/>
    <xf numFmtId="0" fontId="1" fillId="2" borderId="3" xfId="0" applyFont="1" applyFill="1" applyBorder="1" applyAlignment="1">
      <alignment horizontal="left" vertical="center"/>
    </xf>
    <xf numFmtId="0" fontId="1" fillId="2" borderId="1" xfId="0" applyFont="1" applyFill="1" applyBorder="1" applyAlignment="1">
      <alignment horizontal="left" vertical="center" wrapText="1"/>
    </xf>
    <xf numFmtId="0" fontId="2" fillId="0" borderId="0" xfId="0" applyFont="1" applyAlignment="1">
      <alignment horizontal="center" vertical="top"/>
    </xf>
    <xf numFmtId="0" fontId="1" fillId="0" borderId="0" xfId="0" applyFont="1" applyAlignment="1">
      <alignment horizontal="center" vertical="top"/>
    </xf>
    <xf numFmtId="0" fontId="2" fillId="0" borderId="5" xfId="0" applyFont="1" applyBorder="1" applyAlignment="1">
      <alignment horizontal="center" wrapText="1"/>
    </xf>
    <xf numFmtId="0" fontId="2" fillId="0" borderId="5" xfId="0" applyFont="1" applyBorder="1" applyAlignment="1">
      <alignment horizontal="center"/>
    </xf>
    <xf numFmtId="0" fontId="2" fillId="0" borderId="0" xfId="0" applyFont="1" applyAlignment="1">
      <alignment horizontal="center" wrapText="1"/>
    </xf>
    <xf numFmtId="0" fontId="2" fillId="0" borderId="0" xfId="0" applyFont="1" applyAlignment="1">
      <alignment horizontal="center"/>
    </xf>
    <xf numFmtId="49" fontId="10" fillId="2" borderId="2" xfId="9" applyNumberFormat="1" applyFont="1" applyFill="1" applyBorder="1" applyAlignment="1" applyProtection="1">
      <alignment horizontal="center" vertical="center" wrapText="1"/>
      <protection locked="0"/>
    </xf>
    <xf numFmtId="49" fontId="10" fillId="2" borderId="2" xfId="9" applyNumberFormat="1" applyFont="1" applyFill="1" applyBorder="1" applyAlignment="1" applyProtection="1">
      <alignment horizontal="right" vertical="center" wrapText="1"/>
      <protection locked="0"/>
    </xf>
    <xf numFmtId="4" fontId="10" fillId="2" borderId="2" xfId="9" applyNumberFormat="1" applyFont="1" applyFill="1" applyBorder="1" applyAlignment="1" applyProtection="1">
      <alignment horizontal="center" vertical="center" wrapText="1"/>
      <protection locked="0"/>
    </xf>
    <xf numFmtId="0" fontId="0" fillId="0" borderId="7" xfId="0" applyBorder="1"/>
    <xf numFmtId="49" fontId="14" fillId="2" borderId="2" xfId="9" applyNumberFormat="1" applyFont="1" applyFill="1" applyBorder="1" applyAlignment="1" applyProtection="1">
      <alignment horizontal="left" vertical="center" wrapText="1"/>
      <protection locked="0"/>
    </xf>
    <xf numFmtId="165" fontId="0" fillId="0" borderId="7" xfId="0" applyNumberFormat="1" applyBorder="1"/>
    <xf numFmtId="49" fontId="10" fillId="2" borderId="7" xfId="9" applyNumberFormat="1" applyFont="1" applyFill="1" applyBorder="1" applyAlignment="1" applyProtection="1">
      <alignment horizontal="center" vertical="center" wrapText="1"/>
      <protection locked="0"/>
    </xf>
    <xf numFmtId="49" fontId="10" fillId="0" borderId="6" xfId="9" applyNumberFormat="1" applyFont="1" applyBorder="1" applyAlignment="1" applyProtection="1">
      <alignment horizontal="center" vertical="center" wrapText="1"/>
      <protection locked="0"/>
    </xf>
    <xf numFmtId="49" fontId="10" fillId="0" borderId="6" xfId="9" applyNumberFormat="1" applyFont="1" applyBorder="1" applyAlignment="1" applyProtection="1">
      <alignment horizontal="right" vertical="center" wrapText="1"/>
      <protection locked="0"/>
    </xf>
    <xf numFmtId="4" fontId="10" fillId="0" borderId="6" xfId="9" applyNumberFormat="1" applyFont="1" applyBorder="1" applyAlignment="1" applyProtection="1">
      <alignment horizontal="center" vertical="center" wrapText="1"/>
      <protection locked="0"/>
    </xf>
    <xf numFmtId="4" fontId="10" fillId="2" borderId="7" xfId="9" applyNumberFormat="1" applyFont="1" applyFill="1" applyBorder="1" applyAlignment="1" applyProtection="1">
      <alignment horizontal="center" vertical="center" wrapText="1"/>
      <protection locked="0"/>
    </xf>
    <xf numFmtId="0" fontId="10" fillId="2" borderId="7" xfId="0" applyFont="1" applyFill="1" applyBorder="1" applyAlignment="1">
      <alignment horizontal="left" vertical="center"/>
    </xf>
    <xf numFmtId="49" fontId="8" fillId="0" borderId="7" xfId="9" applyNumberFormat="1" applyFont="1" applyBorder="1" applyAlignment="1">
      <alignment horizontal="center" vertical="center" wrapText="1"/>
    </xf>
    <xf numFmtId="0" fontId="8" fillId="0" borderId="7" xfId="10" applyFont="1" applyBorder="1" applyAlignment="1">
      <alignment horizontal="left" vertical="top" wrapText="1"/>
    </xf>
    <xf numFmtId="0" fontId="8" fillId="0" borderId="7" xfId="0" applyFont="1" applyBorder="1" applyAlignment="1">
      <alignment horizontal="center" vertical="center"/>
    </xf>
    <xf numFmtId="4" fontId="8" fillId="0" borderId="7" xfId="9" applyNumberFormat="1" applyFont="1" applyBorder="1" applyAlignment="1" applyProtection="1">
      <alignment vertical="center" wrapText="1"/>
      <protection locked="0"/>
    </xf>
    <xf numFmtId="4" fontId="8" fillId="0" borderId="7" xfId="9" applyNumberFormat="1" applyFont="1" applyBorder="1" applyAlignment="1">
      <alignment vertical="center" wrapText="1"/>
    </xf>
    <xf numFmtId="0" fontId="8" fillId="0" borderId="7" xfId="0" applyFont="1" applyBorder="1" applyAlignment="1">
      <alignment horizontal="left" vertical="top" wrapText="1"/>
    </xf>
    <xf numFmtId="0" fontId="8" fillId="0" borderId="7" xfId="0" applyFont="1" applyBorder="1" applyAlignment="1" applyProtection="1">
      <alignment horizontal="left" vertical="top" wrapText="1"/>
      <protection locked="0"/>
    </xf>
    <xf numFmtId="49" fontId="10" fillId="2" borderId="7" xfId="9" applyNumberFormat="1" applyFont="1" applyFill="1" applyBorder="1" applyAlignment="1">
      <alignment vertical="center" wrapText="1"/>
    </xf>
    <xf numFmtId="4" fontId="10" fillId="2" borderId="7" xfId="9" applyNumberFormat="1" applyFont="1" applyFill="1" applyBorder="1" applyAlignment="1">
      <alignment vertical="center" wrapText="1"/>
    </xf>
    <xf numFmtId="0" fontId="8" fillId="0" borderId="7" xfId="0" applyFont="1" applyBorder="1" applyAlignment="1">
      <alignment vertical="top" wrapText="1"/>
    </xf>
    <xf numFmtId="0" fontId="8" fillId="0" borderId="7" xfId="0" applyFont="1" applyBorder="1" applyAlignment="1">
      <alignment horizontal="center" vertical="center" wrapText="1"/>
    </xf>
    <xf numFmtId="164" fontId="8" fillId="0" borderId="7" xfId="0" applyNumberFormat="1" applyFont="1" applyBorder="1" applyAlignment="1" applyProtection="1">
      <alignment vertical="center" wrapText="1"/>
      <protection locked="0"/>
    </xf>
    <xf numFmtId="0" fontId="8" fillId="0" borderId="7" xfId="9" applyFont="1" applyBorder="1" applyAlignment="1">
      <alignment vertical="top" wrapText="1"/>
    </xf>
    <xf numFmtId="0" fontId="8" fillId="0" borderId="7" xfId="10" applyFont="1" applyBorder="1" applyAlignment="1">
      <alignment horizontal="center" vertical="center" wrapText="1"/>
    </xf>
    <xf numFmtId="0" fontId="8" fillId="0" borderId="7" xfId="9" applyFont="1" applyBorder="1" applyAlignment="1">
      <alignment horizontal="left" vertical="top" wrapText="1"/>
    </xf>
    <xf numFmtId="4" fontId="8" fillId="0" borderId="7" xfId="0" applyNumberFormat="1" applyFont="1" applyBorder="1" applyAlignment="1" applyProtection="1">
      <alignment vertical="center"/>
      <protection locked="0"/>
    </xf>
    <xf numFmtId="0" fontId="8" fillId="0" borderId="7" xfId="10" applyFont="1" applyBorder="1" applyAlignment="1">
      <alignment vertical="top" wrapText="1"/>
    </xf>
    <xf numFmtId="4" fontId="8" fillId="0" borderId="7" xfId="0" applyNumberFormat="1" applyFont="1" applyBorder="1" applyAlignment="1" applyProtection="1">
      <alignment vertical="center" wrapText="1"/>
      <protection locked="0"/>
    </xf>
    <xf numFmtId="49" fontId="10" fillId="2" borderId="7" xfId="9" applyNumberFormat="1" applyFont="1" applyFill="1" applyBorder="1" applyAlignment="1">
      <alignment vertical="center"/>
    </xf>
    <xf numFmtId="49" fontId="10" fillId="2" borderId="7" xfId="9" applyNumberFormat="1" applyFont="1" applyFill="1" applyBorder="1" applyAlignment="1">
      <alignment vertical="top"/>
    </xf>
    <xf numFmtId="0" fontId="8" fillId="0" borderId="7" xfId="9" applyFont="1" applyBorder="1" applyAlignment="1">
      <alignment horizontal="center" vertical="center" wrapText="1"/>
    </xf>
    <xf numFmtId="4" fontId="8" fillId="0" borderId="7" xfId="11" applyNumberFormat="1" applyFont="1" applyBorder="1" applyAlignment="1" applyProtection="1">
      <alignment vertical="center" wrapText="1"/>
      <protection locked="0"/>
    </xf>
    <xf numFmtId="0" fontId="8" fillId="4" borderId="7" xfId="9" applyFont="1" applyFill="1" applyBorder="1" applyAlignment="1">
      <alignment horizontal="center" vertical="center" wrapText="1"/>
    </xf>
    <xf numFmtId="0" fontId="8" fillId="0" borderId="7" xfId="12" applyFont="1" applyBorder="1" applyAlignment="1">
      <alignment horizontal="center" vertical="center" wrapText="1"/>
    </xf>
    <xf numFmtId="0" fontId="8" fillId="0" borderId="7" xfId="13" applyFont="1" applyBorder="1" applyAlignment="1">
      <alignment horizontal="left" vertical="top" wrapText="1"/>
    </xf>
    <xf numFmtId="0" fontId="7" fillId="0" borderId="7" xfId="0" applyFont="1" applyBorder="1" applyAlignment="1">
      <alignment vertical="top" wrapText="1"/>
    </xf>
    <xf numFmtId="164" fontId="8" fillId="0" borderId="7" xfId="0" applyNumberFormat="1" applyFont="1" applyBorder="1" applyAlignment="1" applyProtection="1">
      <alignment horizontal="right" vertical="center" wrapText="1"/>
      <protection locked="0"/>
    </xf>
    <xf numFmtId="0" fontId="10" fillId="2" borderId="7" xfId="0" applyFont="1" applyFill="1" applyBorder="1" applyAlignment="1">
      <alignment vertical="center"/>
    </xf>
    <xf numFmtId="0" fontId="10" fillId="2" borderId="7" xfId="0" applyFont="1" applyFill="1" applyBorder="1" applyAlignment="1">
      <alignment vertical="top"/>
    </xf>
    <xf numFmtId="0" fontId="8" fillId="0" borderId="7" xfId="14" applyFont="1" applyBorder="1" applyAlignment="1">
      <alignment vertical="top" wrapText="1"/>
    </xf>
    <xf numFmtId="0" fontId="8" fillId="0" borderId="7" xfId="15" applyFont="1" applyBorder="1" applyAlignment="1">
      <alignment vertical="top" wrapText="1"/>
    </xf>
    <xf numFmtId="49" fontId="8" fillId="0" borderId="7" xfId="0" applyNumberFormat="1" applyFont="1" applyBorder="1" applyAlignment="1">
      <alignment horizontal="left" vertical="top" wrapText="1"/>
    </xf>
    <xf numFmtId="4" fontId="8" fillId="0" borderId="7" xfId="0" applyNumberFormat="1" applyFont="1" applyBorder="1" applyAlignment="1" applyProtection="1">
      <alignment horizontal="right" vertical="center" wrapText="1"/>
      <protection locked="0"/>
    </xf>
    <xf numFmtId="0" fontId="8" fillId="0" borderId="7" xfId="0" applyFont="1" applyBorder="1" applyAlignment="1">
      <alignment horizontal="left"/>
    </xf>
    <xf numFmtId="4" fontId="8" fillId="0" borderId="7" xfId="11" applyNumberFormat="1" applyFont="1" applyBorder="1" applyAlignment="1" applyProtection="1">
      <alignment horizontal="right" vertical="center" wrapText="1"/>
      <protection locked="0"/>
    </xf>
    <xf numFmtId="3" fontId="8" fillId="0" borderId="7" xfId="9" applyNumberFormat="1" applyFont="1" applyBorder="1" applyAlignment="1">
      <alignment horizontal="center" vertical="center" wrapText="1"/>
    </xf>
    <xf numFmtId="4" fontId="8" fillId="0" borderId="7" xfId="0" applyNumberFormat="1" applyFont="1" applyBorder="1" applyAlignment="1" applyProtection="1">
      <alignment horizontal="right" vertical="center"/>
      <protection locked="0"/>
    </xf>
    <xf numFmtId="4" fontId="8" fillId="0" borderId="7" xfId="9" applyNumberFormat="1" applyFont="1" applyBorder="1" applyAlignment="1" applyProtection="1">
      <alignment horizontal="right" vertical="center" wrapText="1"/>
      <protection locked="0"/>
    </xf>
    <xf numFmtId="4" fontId="10" fillId="0" borderId="7" xfId="16" applyNumberFormat="1" applyFont="1" applyBorder="1" applyAlignment="1">
      <alignment vertical="top" wrapText="1"/>
    </xf>
    <xf numFmtId="0" fontId="8" fillId="0" borderId="7" xfId="0" applyFont="1" applyBorder="1" applyAlignment="1">
      <alignment horizontal="justify" vertical="top" wrapText="1"/>
    </xf>
    <xf numFmtId="0" fontId="8" fillId="0" borderId="7" xfId="0" applyFont="1" applyBorder="1" applyAlignment="1">
      <alignment horizontal="justify" vertical="top"/>
    </xf>
    <xf numFmtId="0" fontId="8" fillId="0" borderId="7" xfId="0" applyFont="1" applyBorder="1" applyAlignment="1">
      <alignment horizontal="left" vertical="center" wrapText="1"/>
    </xf>
    <xf numFmtId="0" fontId="8" fillId="0" borderId="7" xfId="0" applyFont="1" applyBorder="1" applyAlignment="1">
      <alignment horizontal="justify" vertical="center" wrapText="1"/>
    </xf>
    <xf numFmtId="0" fontId="8" fillId="0" borderId="7" xfId="0" applyFont="1" applyBorder="1" applyAlignment="1">
      <alignment horizontal="center" vertical="top"/>
    </xf>
    <xf numFmtId="4" fontId="8" fillId="0" borderId="7" xfId="0" applyNumberFormat="1" applyFont="1" applyBorder="1" applyAlignment="1">
      <alignment vertical="top"/>
    </xf>
    <xf numFmtId="4" fontId="10" fillId="0" borderId="7" xfId="0" applyNumberFormat="1" applyFont="1" applyBorder="1" applyAlignment="1">
      <alignment vertical="top"/>
    </xf>
    <xf numFmtId="49" fontId="10" fillId="2" borderId="7" xfId="9" applyNumberFormat="1" applyFont="1" applyFill="1" applyBorder="1" applyAlignment="1" applyProtection="1">
      <alignment horizontal="left" vertical="center" wrapText="1"/>
      <protection locked="0"/>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0" borderId="7" xfId="0" applyFont="1" applyBorder="1" applyAlignment="1">
      <alignment horizontal="center" wrapText="1"/>
    </xf>
    <xf numFmtId="0" fontId="1" fillId="2" borderId="1" xfId="0" applyFont="1" applyFill="1" applyBorder="1" applyAlignment="1">
      <alignment horizontal="right" vertical="center" wrapText="1"/>
    </xf>
    <xf numFmtId="0" fontId="2" fillId="0" borderId="0" xfId="0" applyFont="1" applyAlignment="1">
      <alignment horizontal="right" vertical="top" wrapText="1"/>
    </xf>
    <xf numFmtId="0" fontId="2" fillId="0" borderId="7" xfId="0" applyFont="1" applyBorder="1" applyAlignment="1">
      <alignment horizontal="right" vertical="top"/>
    </xf>
    <xf numFmtId="0" fontId="2" fillId="0" borderId="9" xfId="0" applyFont="1" applyBorder="1" applyAlignment="1">
      <alignment horizontal="right" vertical="top"/>
    </xf>
    <xf numFmtId="0" fontId="8" fillId="0" borderId="7" xfId="7" applyFont="1" applyBorder="1" applyAlignment="1">
      <alignment horizontal="right" vertical="top" wrapText="1"/>
    </xf>
    <xf numFmtId="4" fontId="7" fillId="2" borderId="1" xfId="0" applyNumberFormat="1" applyFont="1" applyFill="1" applyBorder="1" applyAlignment="1">
      <alignment horizontal="right" vertical="center" wrapText="1"/>
    </xf>
    <xf numFmtId="4" fontId="7" fillId="0" borderId="7" xfId="0" applyNumberFormat="1" applyFont="1" applyBorder="1" applyAlignment="1">
      <alignment horizontal="right"/>
    </xf>
    <xf numFmtId="4" fontId="7" fillId="0" borderId="9" xfId="0" applyNumberFormat="1" applyFont="1" applyBorder="1" applyAlignment="1">
      <alignment horizontal="right"/>
    </xf>
    <xf numFmtId="4" fontId="8" fillId="0" borderId="7" xfId="8" applyNumberFormat="1" applyFont="1" applyBorder="1" applyAlignment="1" applyProtection="1">
      <alignment horizontal="right" vertical="top" wrapText="1"/>
      <protection locked="0"/>
    </xf>
    <xf numFmtId="4" fontId="2" fillId="2" borderId="4" xfId="0" applyNumberFormat="1" applyFont="1" applyFill="1" applyBorder="1" applyAlignment="1">
      <alignment horizontal="right" vertical="center" wrapText="1"/>
    </xf>
    <xf numFmtId="4" fontId="2" fillId="0" borderId="0" xfId="0" applyNumberFormat="1" applyFont="1" applyAlignment="1">
      <alignment horizontal="right" vertical="top"/>
    </xf>
    <xf numFmtId="4" fontId="2" fillId="0" borderId="7" xfId="0" applyNumberFormat="1" applyFont="1" applyBorder="1" applyAlignment="1">
      <alignment horizontal="right" wrapText="1"/>
    </xf>
    <xf numFmtId="4" fontId="2" fillId="0" borderId="9" xfId="0" applyNumberFormat="1" applyFont="1" applyBorder="1" applyAlignment="1">
      <alignment horizontal="right" wrapText="1"/>
    </xf>
    <xf numFmtId="4" fontId="8" fillId="0" borderId="7" xfId="0" applyNumberFormat="1" applyFont="1" applyBorder="1" applyAlignment="1">
      <alignment horizontal="right" wrapText="1"/>
    </xf>
    <xf numFmtId="4" fontId="2" fillId="2" borderId="0" xfId="0" applyNumberFormat="1" applyFont="1" applyFill="1" applyAlignment="1">
      <alignment horizontal="right" vertical="center" wrapText="1"/>
    </xf>
    <xf numFmtId="165" fontId="16" fillId="0" borderId="0" xfId="0" applyNumberFormat="1" applyFont="1" applyAlignment="1">
      <alignment horizontal="right"/>
    </xf>
    <xf numFmtId="0" fontId="16" fillId="0" borderId="0" xfId="0" applyFont="1" applyAlignment="1">
      <alignment horizontal="right"/>
    </xf>
    <xf numFmtId="4" fontId="17" fillId="0" borderId="0" xfId="0" applyNumberFormat="1" applyFont="1" applyAlignment="1">
      <alignment horizontal="right" vertical="top"/>
    </xf>
    <xf numFmtId="165" fontId="16" fillId="0" borderId="7" xfId="0" applyNumberFormat="1" applyFont="1" applyBorder="1" applyAlignment="1">
      <alignment horizontal="right"/>
    </xf>
    <xf numFmtId="0" fontId="16" fillId="0" borderId="7" xfId="0" applyFont="1" applyBorder="1" applyAlignment="1">
      <alignment horizontal="right"/>
    </xf>
    <xf numFmtId="165" fontId="16" fillId="0" borderId="9" xfId="0" applyNumberFormat="1" applyFont="1" applyBorder="1" applyAlignment="1">
      <alignment horizontal="right"/>
    </xf>
    <xf numFmtId="0" fontId="16" fillId="0" borderId="9" xfId="0" applyFont="1" applyBorder="1" applyAlignment="1">
      <alignment horizontal="right"/>
    </xf>
    <xf numFmtId="166" fontId="18" fillId="0" borderId="7" xfId="17" applyNumberFormat="1" applyFont="1" applyBorder="1" applyAlignment="1">
      <alignment horizontal="right" vertical="top" wrapText="1" readingOrder="1"/>
    </xf>
    <xf numFmtId="4" fontId="16" fillId="0" borderId="7" xfId="0" applyNumberFormat="1" applyFont="1" applyBorder="1" applyAlignment="1">
      <alignment horizontal="right"/>
    </xf>
    <xf numFmtId="167" fontId="18" fillId="0" borderId="7" xfId="17" applyNumberFormat="1" applyFont="1" applyBorder="1" applyAlignment="1">
      <alignment horizontal="right" vertical="top" wrapText="1" readingOrder="1"/>
    </xf>
    <xf numFmtId="165" fontId="18" fillId="0" borderId="7" xfId="17" applyNumberFormat="1" applyFont="1" applyBorder="1" applyAlignment="1">
      <alignment horizontal="right" vertical="top" wrapText="1" readingOrder="1"/>
    </xf>
    <xf numFmtId="0" fontId="18" fillId="0" borderId="7" xfId="17" applyFont="1" applyBorder="1" applyAlignment="1">
      <alignment vertical="top" wrapText="1" readingOrder="1"/>
    </xf>
    <xf numFmtId="0" fontId="19" fillId="0" borderId="0" xfId="0" applyFont="1"/>
    <xf numFmtId="0" fontId="16" fillId="0" borderId="0" xfId="0" applyFont="1"/>
    <xf numFmtId="167" fontId="18" fillId="0" borderId="7" xfId="17" applyNumberFormat="1" applyFont="1" applyBorder="1" applyAlignment="1">
      <alignment horizontal="right" wrapText="1" readingOrder="1"/>
    </xf>
    <xf numFmtId="165" fontId="18" fillId="0" borderId="7" xfId="17" applyNumberFormat="1" applyFont="1" applyBorder="1" applyAlignment="1">
      <alignment horizontal="right" wrapText="1" readingOrder="1"/>
    </xf>
    <xf numFmtId="0" fontId="8" fillId="0" borderId="0" xfId="0" applyFont="1" applyAlignment="1">
      <alignment horizontal="center" wrapText="1"/>
    </xf>
    <xf numFmtId="0" fontId="18" fillId="0" borderId="0" xfId="17" applyFont="1" applyAlignment="1">
      <alignment vertical="top" wrapText="1" readingOrder="1"/>
    </xf>
    <xf numFmtId="166" fontId="18" fillId="0" borderId="0" xfId="17" applyNumberFormat="1" applyFont="1" applyAlignment="1">
      <alignment horizontal="right" vertical="top" wrapText="1" readingOrder="1"/>
    </xf>
    <xf numFmtId="4" fontId="16" fillId="0" borderId="0" xfId="0" applyNumberFormat="1" applyFont="1" applyAlignment="1">
      <alignment horizontal="right"/>
    </xf>
    <xf numFmtId="167" fontId="18" fillId="0" borderId="0" xfId="17" applyNumberFormat="1" applyFont="1" applyAlignment="1">
      <alignment horizontal="right" vertical="top" wrapText="1" readingOrder="1"/>
    </xf>
    <xf numFmtId="165" fontId="18" fillId="0" borderId="0" xfId="17" applyNumberFormat="1" applyFont="1" applyAlignment="1">
      <alignment horizontal="right" vertical="top" wrapText="1" readingOrder="1"/>
    </xf>
    <xf numFmtId="0" fontId="20" fillId="0" borderId="0" xfId="0" applyFont="1"/>
    <xf numFmtId="0" fontId="20" fillId="0" borderId="0" xfId="0" applyFont="1" applyAlignment="1">
      <alignment horizontal="right"/>
    </xf>
    <xf numFmtId="165" fontId="20" fillId="0" borderId="0" xfId="0" applyNumberFormat="1" applyFont="1" applyAlignment="1">
      <alignment horizontal="right"/>
    </xf>
    <xf numFmtId="0" fontId="0" fillId="0" borderId="0" xfId="0" applyAlignment="1">
      <alignment horizontal="right" vertical="center"/>
    </xf>
    <xf numFmtId="49" fontId="10" fillId="2" borderId="8" xfId="9" applyNumberFormat="1" applyFont="1" applyFill="1" applyBorder="1" applyAlignment="1" applyProtection="1">
      <alignment horizontal="right" vertical="center" wrapText="1"/>
      <protection locked="0"/>
    </xf>
    <xf numFmtId="49" fontId="10" fillId="2" borderId="7" xfId="9" applyNumberFormat="1" applyFont="1" applyFill="1" applyBorder="1" applyAlignment="1" applyProtection="1">
      <alignment horizontal="right" vertical="center" wrapText="1"/>
      <protection locked="0"/>
    </xf>
    <xf numFmtId="0" fontId="0" fillId="0" borderId="8" xfId="0" applyBorder="1" applyAlignment="1">
      <alignment horizontal="right" vertical="center"/>
    </xf>
    <xf numFmtId="0" fontId="0" fillId="0" borderId="7" xfId="0" applyBorder="1" applyAlignment="1">
      <alignment horizontal="right" vertical="center"/>
    </xf>
    <xf numFmtId="165" fontId="0" fillId="0" borderId="8" xfId="0" applyNumberFormat="1" applyBorder="1" applyAlignment="1">
      <alignment horizontal="right" vertical="center"/>
    </xf>
    <xf numFmtId="165" fontId="0" fillId="0" borderId="7" xfId="0" applyNumberFormat="1" applyBorder="1" applyAlignment="1">
      <alignment horizontal="right" vertical="center"/>
    </xf>
    <xf numFmtId="165" fontId="0" fillId="0" borderId="0" xfId="0" applyNumberFormat="1" applyAlignment="1">
      <alignment horizontal="right" vertical="center"/>
    </xf>
    <xf numFmtId="165" fontId="23" fillId="0" borderId="0" xfId="0" applyNumberFormat="1" applyFont="1" applyAlignment="1">
      <alignment horizontal="right"/>
    </xf>
    <xf numFmtId="0" fontId="22" fillId="5" borderId="7" xfId="0" applyFont="1" applyFill="1" applyBorder="1" applyAlignment="1">
      <alignment horizontal="right" wrapText="1"/>
    </xf>
    <xf numFmtId="4" fontId="22" fillId="5" borderId="7" xfId="0" applyNumberFormat="1" applyFont="1" applyFill="1" applyBorder="1" applyAlignment="1">
      <alignment horizontal="right" wrapText="1"/>
    </xf>
    <xf numFmtId="165" fontId="25" fillId="0" borderId="7" xfId="0" applyNumberFormat="1" applyFont="1" applyBorder="1"/>
    <xf numFmtId="0" fontId="22" fillId="0" borderId="7" xfId="7" applyFont="1" applyBorder="1" applyAlignment="1">
      <alignment wrapText="1"/>
    </xf>
    <xf numFmtId="4" fontId="22" fillId="0" borderId="7" xfId="0" applyNumberFormat="1" applyFont="1" applyBorder="1" applyAlignment="1">
      <alignment wrapText="1"/>
    </xf>
    <xf numFmtId="165" fontId="24" fillId="0" borderId="7" xfId="0" applyNumberFormat="1" applyFont="1" applyBorder="1"/>
    <xf numFmtId="165" fontId="21" fillId="0" borderId="7" xfId="0" applyNumberFormat="1" applyFont="1" applyBorder="1" applyAlignment="1">
      <alignment horizontal="right"/>
    </xf>
    <xf numFmtId="0" fontId="26" fillId="7" borderId="3" xfId="0" applyFont="1" applyFill="1" applyBorder="1" applyAlignment="1">
      <alignment horizontal="left" vertical="center"/>
    </xf>
    <xf numFmtId="0" fontId="26" fillId="7" borderId="1" xfId="0" applyFont="1" applyFill="1" applyBorder="1" applyAlignment="1">
      <alignment horizontal="left" vertical="center" wrapText="1"/>
    </xf>
    <xf numFmtId="0" fontId="26" fillId="7" borderId="1" xfId="0" applyFont="1" applyFill="1" applyBorder="1" applyAlignment="1">
      <alignment horizontal="right" vertical="center" wrapText="1"/>
    </xf>
    <xf numFmtId="4" fontId="27" fillId="7" borderId="0" xfId="0" applyNumberFormat="1" applyFont="1" applyFill="1" applyAlignment="1">
      <alignment horizontal="right" vertical="center" wrapText="1"/>
    </xf>
    <xf numFmtId="165" fontId="28" fillId="8" borderId="0" xfId="0" applyNumberFormat="1" applyFont="1" applyFill="1" applyAlignment="1">
      <alignment horizontal="right"/>
    </xf>
    <xf numFmtId="0" fontId="28" fillId="8" borderId="0" xfId="0" applyFont="1" applyFill="1" applyAlignment="1">
      <alignment horizontal="right"/>
    </xf>
    <xf numFmtId="4" fontId="1" fillId="2" borderId="10" xfId="1" applyFont="1" applyFill="1" applyBorder="1" applyAlignment="1">
      <alignment horizontal="center" vertical="top" wrapText="1"/>
    </xf>
    <xf numFmtId="4" fontId="1" fillId="10" borderId="1" xfId="1" applyFont="1" applyFill="1">
      <alignment vertical="top"/>
    </xf>
    <xf numFmtId="4" fontId="1" fillId="2" borderId="0" xfId="18" applyNumberFormat="1" applyFont="1" applyFill="1" applyBorder="1" applyAlignment="1">
      <alignment horizontal="right" vertical="top"/>
    </xf>
    <xf numFmtId="165" fontId="0" fillId="0" borderId="0" xfId="0" applyNumberFormat="1"/>
    <xf numFmtId="4" fontId="2" fillId="10" borderId="1" xfId="1" applyFont="1" applyFill="1">
      <alignment vertical="top"/>
    </xf>
    <xf numFmtId="0" fontId="1" fillId="0" borderId="0" xfId="0" applyFont="1"/>
    <xf numFmtId="4" fontId="2" fillId="9" borderId="0" xfId="3" applyFont="1" applyFill="1" applyAlignment="1">
      <alignment horizontal="right" wrapText="1"/>
    </xf>
    <xf numFmtId="165" fontId="33" fillId="2" borderId="10" xfId="1" applyNumberFormat="1" applyFont="1" applyFill="1" applyBorder="1" applyAlignment="1">
      <alignment horizontal="center" vertical="top" wrapText="1"/>
    </xf>
    <xf numFmtId="4" fontId="1" fillId="10" borderId="1" xfId="1" applyFont="1" applyFill="1" applyAlignment="1">
      <alignment horizontal="left" vertical="top"/>
    </xf>
    <xf numFmtId="4" fontId="1" fillId="2" borderId="1" xfId="18" applyNumberFormat="1" applyFont="1" applyFill="1" applyBorder="1" applyAlignment="1">
      <alignment horizontal="right" vertical="top"/>
    </xf>
    <xf numFmtId="4" fontId="1" fillId="2" borderId="1" xfId="18" applyNumberFormat="1" applyFont="1" applyFill="1" applyBorder="1" applyAlignment="1">
      <alignment horizontal="left" vertical="top"/>
    </xf>
    <xf numFmtId="3" fontId="2" fillId="0" borderId="0" xfId="0" applyNumberFormat="1"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xf>
    <xf numFmtId="4" fontId="1" fillId="2" borderId="2" xfId="1" applyFont="1" applyFill="1" applyBorder="1" applyAlignment="1">
      <alignment horizontal="center" vertical="top"/>
    </xf>
    <xf numFmtId="0" fontId="31" fillId="0" borderId="0" xfId="2" applyFont="1">
      <alignment horizontal="left" vertical="top" wrapText="1"/>
    </xf>
    <xf numFmtId="0" fontId="2" fillId="0" borderId="0" xfId="0" applyFont="1" applyAlignment="1">
      <alignment horizontal="right"/>
    </xf>
    <xf numFmtId="4" fontId="2" fillId="0" borderId="0" xfId="3" applyFont="1" applyAlignment="1">
      <alignment horizontal="right" wrapText="1"/>
    </xf>
    <xf numFmtId="0" fontId="2" fillId="0" borderId="0" xfId="4" applyFont="1">
      <alignment horizontal="left" vertical="top" wrapText="1"/>
    </xf>
    <xf numFmtId="0" fontId="2" fillId="0" borderId="0" xfId="5" applyFont="1" applyAlignment="1">
      <alignment horizontal="right" wrapText="1"/>
    </xf>
    <xf numFmtId="4" fontId="2" fillId="0" borderId="0" xfId="5" applyNumberFormat="1" applyFont="1" applyAlignment="1" applyProtection="1">
      <alignment horizontal="right" wrapText="1"/>
      <protection locked="0"/>
    </xf>
    <xf numFmtId="0" fontId="31" fillId="0" borderId="0" xfId="4" applyFont="1">
      <alignment horizontal="left" vertical="top" wrapText="1"/>
    </xf>
    <xf numFmtId="0" fontId="32" fillId="0" borderId="0" xfId="6" applyFont="1">
      <alignment horizontal="left" vertical="top" wrapText="1" indent="2"/>
    </xf>
    <xf numFmtId="0" fontId="2" fillId="0" borderId="0" xfId="5" applyFont="1">
      <alignment horizontal="right" vertical="top" wrapText="1"/>
    </xf>
    <xf numFmtId="4" fontId="2" fillId="0" borderId="0" xfId="3" applyFont="1">
      <alignment horizontal="right" vertical="top" wrapText="1"/>
    </xf>
    <xf numFmtId="4" fontId="2" fillId="0" borderId="0" xfId="0" applyNumberFormat="1" applyFont="1" applyAlignment="1">
      <alignment horizontal="right" vertical="top" wrapText="1"/>
    </xf>
    <xf numFmtId="4" fontId="2" fillId="0" borderId="0" xfId="0" applyNumberFormat="1" applyFont="1" applyAlignment="1" applyProtection="1">
      <alignment horizontal="right" vertical="top" wrapText="1"/>
      <protection locked="0"/>
    </xf>
    <xf numFmtId="4" fontId="2" fillId="0" borderId="0" xfId="3" applyFont="1" applyAlignment="1" applyProtection="1">
      <alignment horizontal="right" wrapText="1"/>
      <protection locked="0"/>
    </xf>
    <xf numFmtId="4" fontId="2" fillId="0" borderId="0" xfId="3" applyFont="1" applyProtection="1">
      <alignment horizontal="right" vertical="top" wrapText="1"/>
      <protection locked="0"/>
    </xf>
    <xf numFmtId="4" fontId="33" fillId="2" borderId="10" xfId="1" applyFont="1" applyFill="1" applyBorder="1" applyAlignment="1">
      <alignment horizontal="center" vertical="top" wrapText="1"/>
    </xf>
    <xf numFmtId="165" fontId="36" fillId="0" borderId="0" xfId="0" applyNumberFormat="1" applyFont="1"/>
    <xf numFmtId="0" fontId="36" fillId="0" borderId="0" xfId="0" applyFont="1"/>
    <xf numFmtId="165" fontId="36" fillId="9" borderId="0" xfId="0" applyNumberFormat="1" applyFont="1" applyFill="1"/>
    <xf numFmtId="165" fontId="37" fillId="9" borderId="0" xfId="0" applyNumberFormat="1" applyFont="1" applyFill="1"/>
    <xf numFmtId="0" fontId="38" fillId="0" borderId="0" xfId="0" applyFont="1"/>
    <xf numFmtId="4" fontId="22" fillId="0" borderId="7" xfId="0" applyNumberFormat="1" applyFont="1" applyBorder="1"/>
    <xf numFmtId="0" fontId="0" fillId="0" borderId="0" xfId="0" applyAlignment="1">
      <alignment horizontal="right"/>
    </xf>
    <xf numFmtId="0" fontId="34" fillId="11" borderId="0" xfId="19" quotePrefix="1" applyFont="1" applyAlignment="1">
      <alignment horizontal="left" vertical="center" wrapText="1"/>
    </xf>
    <xf numFmtId="0" fontId="34" fillId="11" borderId="12" xfId="21" quotePrefix="1" applyFont="1" applyBorder="1" applyAlignment="1">
      <alignment horizontal="right" vertical="center" wrapText="1"/>
    </xf>
    <xf numFmtId="0" fontId="43" fillId="0" borderId="0" xfId="0" applyFont="1"/>
    <xf numFmtId="0" fontId="2" fillId="0" borderId="0" xfId="7" quotePrefix="1" applyFont="1" applyAlignment="1">
      <alignment horizontal="left" vertical="center" wrapText="1"/>
    </xf>
    <xf numFmtId="0" fontId="2" fillId="0" borderId="0" xfId="8" quotePrefix="1" applyFont="1" applyAlignment="1">
      <alignment horizontal="right" vertical="top" wrapText="1"/>
    </xf>
    <xf numFmtId="0" fontId="43" fillId="0" borderId="0" xfId="0" applyFont="1" applyAlignment="1">
      <alignment horizontal="right"/>
    </xf>
    <xf numFmtId="0" fontId="34" fillId="0" borderId="0" xfId="31" quotePrefix="1" applyFont="1" applyAlignment="1">
      <alignment horizontal="left" wrapText="1"/>
    </xf>
    <xf numFmtId="0" fontId="44" fillId="0" borderId="0" xfId="0" applyFont="1" applyAlignment="1">
      <alignment wrapText="1"/>
    </xf>
    <xf numFmtId="165" fontId="44" fillId="0" borderId="0" xfId="0" applyNumberFormat="1" applyFont="1" applyAlignment="1">
      <alignment horizontal="right" wrapText="1"/>
    </xf>
    <xf numFmtId="165" fontId="43" fillId="0" borderId="0" xfId="0" applyNumberFormat="1" applyFont="1"/>
    <xf numFmtId="165" fontId="44" fillId="0" borderId="0" xfId="0" applyNumberFormat="1" applyFont="1"/>
    <xf numFmtId="0" fontId="45" fillId="5" borderId="7" xfId="0" applyFont="1" applyFill="1" applyBorder="1" applyAlignment="1">
      <alignment horizontal="right" wrapText="1"/>
    </xf>
    <xf numFmtId="4" fontId="45" fillId="5" borderId="7" xfId="0" applyNumberFormat="1" applyFont="1" applyFill="1" applyBorder="1" applyAlignment="1">
      <alignment horizontal="right" wrapText="1"/>
    </xf>
    <xf numFmtId="165" fontId="45" fillId="5" borderId="7" xfId="0" applyNumberFormat="1" applyFont="1" applyFill="1" applyBorder="1" applyAlignment="1">
      <alignment horizontal="right" wrapText="1"/>
    </xf>
    <xf numFmtId="4" fontId="2" fillId="0" borderId="7" xfId="0" applyNumberFormat="1" applyFont="1" applyBorder="1" applyAlignment="1">
      <alignment horizontal="right"/>
    </xf>
    <xf numFmtId="0" fontId="46" fillId="6" borderId="7" xfId="0" applyFont="1" applyFill="1" applyBorder="1" applyAlignment="1">
      <alignment horizontal="right" wrapText="1"/>
    </xf>
    <xf numFmtId="49" fontId="22" fillId="2" borderId="7" xfId="9" applyNumberFormat="1" applyFont="1" applyFill="1" applyBorder="1" applyAlignment="1" applyProtection="1">
      <alignment horizontal="center" vertical="center" wrapText="1"/>
      <protection locked="0"/>
    </xf>
    <xf numFmtId="4" fontId="22" fillId="2" borderId="7" xfId="9" applyNumberFormat="1" applyFont="1" applyFill="1" applyBorder="1" applyAlignment="1" applyProtection="1">
      <alignment horizontal="center" vertical="center" wrapText="1"/>
      <protection locked="0"/>
    </xf>
    <xf numFmtId="4" fontId="2" fillId="2" borderId="2" xfId="1" applyFont="1" applyFill="1" applyBorder="1" applyAlignment="1">
      <alignment horizontal="center" vertical="top" wrapText="1"/>
    </xf>
    <xf numFmtId="4" fontId="2" fillId="2" borderId="2" xfId="1" applyFont="1" applyFill="1" applyBorder="1" applyAlignment="1">
      <alignment horizontal="center" vertical="top"/>
    </xf>
    <xf numFmtId="0" fontId="44" fillId="0" borderId="0" xfId="0" applyFont="1"/>
    <xf numFmtId="0" fontId="43" fillId="0" borderId="0" xfId="0" applyFont="1" applyAlignment="1">
      <alignment horizontal="left"/>
    </xf>
    <xf numFmtId="0" fontId="8" fillId="0" borderId="7" xfId="0" applyFont="1" applyBorder="1" applyAlignment="1">
      <alignment horizontal="center"/>
    </xf>
    <xf numFmtId="49" fontId="8" fillId="0" borderId="13" xfId="0" applyNumberFormat="1" applyFont="1" applyBorder="1" applyAlignment="1">
      <alignment horizontal="left" vertical="top" wrapText="1"/>
    </xf>
    <xf numFmtId="0" fontId="0" fillId="0" borderId="0" xfId="0" applyAlignment="1">
      <alignment horizontal="center" vertical="center"/>
    </xf>
    <xf numFmtId="165" fontId="43" fillId="0" borderId="0" xfId="0" applyNumberFormat="1" applyFont="1" applyAlignment="1">
      <alignment horizontal="center" vertical="center"/>
    </xf>
    <xf numFmtId="49" fontId="45" fillId="0" borderId="0" xfId="0" applyNumberFormat="1" applyFont="1" applyAlignment="1">
      <alignment horizontal="left" vertical="top" wrapText="1"/>
    </xf>
    <xf numFmtId="165" fontId="21" fillId="0" borderId="0" xfId="0" applyNumberFormat="1" applyFont="1" applyAlignment="1">
      <alignment horizontal="right" vertical="center"/>
    </xf>
    <xf numFmtId="168" fontId="0" fillId="0" borderId="0" xfId="0" applyNumberFormat="1"/>
    <xf numFmtId="44" fontId="0" fillId="0" borderId="0" xfId="0" applyNumberFormat="1"/>
    <xf numFmtId="44" fontId="43" fillId="0" borderId="0" xfId="0" applyNumberFormat="1" applyFont="1"/>
    <xf numFmtId="165" fontId="0" fillId="0" borderId="0" xfId="0" applyNumberFormat="1" applyAlignment="1">
      <alignment horizontal="center" vertical="center"/>
    </xf>
    <xf numFmtId="49" fontId="10" fillId="2" borderId="7" xfId="9" applyNumberFormat="1" applyFont="1" applyFill="1" applyBorder="1" applyAlignment="1">
      <alignment horizontal="left" vertical="center" wrapText="1"/>
    </xf>
    <xf numFmtId="49" fontId="10" fillId="2" borderId="7" xfId="9" applyNumberFormat="1" applyFont="1" applyFill="1" applyBorder="1" applyAlignment="1">
      <alignment horizontal="center" vertical="center" wrapText="1"/>
    </xf>
    <xf numFmtId="0" fontId="10" fillId="2" borderId="7" xfId="0" applyFont="1" applyFill="1" applyBorder="1" applyAlignment="1">
      <alignment horizontal="left" vertical="center"/>
    </xf>
    <xf numFmtId="4" fontId="1" fillId="2" borderId="2" xfId="1" applyFont="1" applyFill="1" applyBorder="1" applyAlignment="1">
      <alignment horizontal="center" vertical="center"/>
    </xf>
    <xf numFmtId="165" fontId="35" fillId="0" borderId="0" xfId="24" applyNumberFormat="1" applyFont="1" applyAlignment="1">
      <alignment horizontal="right" vertical="top" wrapText="1"/>
    </xf>
    <xf numFmtId="165" fontId="43" fillId="0" borderId="0" xfId="0" applyNumberFormat="1" applyFont="1" applyAlignment="1">
      <alignment wrapText="1"/>
    </xf>
    <xf numFmtId="0" fontId="2" fillId="0" borderId="0" xfId="8" quotePrefix="1" applyFont="1" applyAlignment="1">
      <alignment horizontal="left" vertical="top" wrapText="1"/>
    </xf>
    <xf numFmtId="0" fontId="43" fillId="0" borderId="0" xfId="0" applyFont="1" applyAlignment="1">
      <alignment wrapText="1"/>
    </xf>
    <xf numFmtId="0" fontId="35" fillId="0" borderId="0" xfId="23" applyFont="1" applyAlignment="1">
      <alignment horizontal="right" vertical="top" wrapText="1"/>
    </xf>
    <xf numFmtId="0" fontId="35" fillId="11" borderId="12" xfId="22" quotePrefix="1" applyFont="1" applyBorder="1" applyAlignment="1">
      <alignment horizontal="right" vertical="center" wrapText="1"/>
    </xf>
    <xf numFmtId="0" fontId="34" fillId="11" borderId="12" xfId="21" quotePrefix="1" applyFont="1" applyBorder="1" applyAlignment="1">
      <alignment horizontal="left" vertical="center" wrapText="1"/>
    </xf>
    <xf numFmtId="0" fontId="43" fillId="0" borderId="11" xfId="0" applyFont="1" applyBorder="1" applyAlignment="1">
      <alignment wrapText="1"/>
    </xf>
    <xf numFmtId="0" fontId="34" fillId="11" borderId="12" xfId="22" quotePrefix="1" applyFont="1" applyBorder="1" applyAlignment="1">
      <alignment horizontal="right" vertical="center" wrapText="1"/>
    </xf>
    <xf numFmtId="0" fontId="34" fillId="11" borderId="0" xfId="22" quotePrefix="1" applyFont="1" applyAlignment="1">
      <alignment horizontal="right" vertical="center" wrapText="1"/>
    </xf>
    <xf numFmtId="0" fontId="34" fillId="11" borderId="11" xfId="22" quotePrefix="1" applyFont="1" applyBorder="1" applyAlignment="1">
      <alignment horizontal="right" vertical="center" wrapText="1"/>
    </xf>
    <xf numFmtId="4" fontId="35" fillId="0" borderId="0" xfId="27" quotePrefix="1" applyNumberFormat="1" applyFont="1" applyAlignment="1">
      <alignment horizontal="right" vertical="top" wrapText="1"/>
    </xf>
    <xf numFmtId="0" fontId="43" fillId="0" borderId="0" xfId="0" applyFont="1" applyAlignment="1">
      <alignment horizontal="right" wrapText="1"/>
    </xf>
    <xf numFmtId="165" fontId="35" fillId="0" borderId="0" xfId="28" quotePrefix="1" applyNumberFormat="1" applyFont="1" applyAlignment="1">
      <alignment horizontal="right" wrapText="1"/>
    </xf>
    <xf numFmtId="0" fontId="34" fillId="0" borderId="0" xfId="29" quotePrefix="1" applyFont="1" applyAlignment="1">
      <alignment horizontal="left" vertical="top" wrapText="1"/>
    </xf>
    <xf numFmtId="165" fontId="35" fillId="0" borderId="0" xfId="30" quotePrefix="1" applyNumberFormat="1" applyFont="1" applyAlignment="1">
      <alignment horizontal="right" wrapText="1"/>
    </xf>
    <xf numFmtId="0" fontId="34" fillId="0" borderId="0" xfId="27" quotePrefix="1" applyFont="1" applyAlignment="1">
      <alignment horizontal="left" vertical="top" wrapText="1"/>
    </xf>
    <xf numFmtId="0" fontId="34" fillId="0" borderId="0" xfId="28" quotePrefix="1" applyFont="1" applyAlignment="1">
      <alignment horizontal="right" vertical="top" wrapText="1"/>
    </xf>
    <xf numFmtId="0" fontId="47" fillId="12" borderId="7" xfId="33" applyBorder="1" applyAlignment="1">
      <alignment horizontal="right" vertical="center"/>
    </xf>
    <xf numFmtId="0" fontId="47" fillId="12" borderId="7" xfId="33" applyBorder="1" applyAlignment="1">
      <alignment horizontal="left" vertical="center"/>
    </xf>
    <xf numFmtId="168" fontId="47" fillId="12" borderId="7" xfId="33" applyNumberFormat="1" applyBorder="1" applyAlignment="1">
      <alignment vertical="top"/>
    </xf>
    <xf numFmtId="0" fontId="47" fillId="12" borderId="7" xfId="33" applyBorder="1" applyAlignment="1">
      <alignment vertical="center"/>
    </xf>
    <xf numFmtId="168" fontId="47" fillId="12" borderId="7" xfId="33" applyNumberFormat="1" applyBorder="1" applyAlignment="1">
      <alignment horizontal="left"/>
    </xf>
  </cellXfs>
  <cellStyles count="34">
    <cellStyle name="20% - Isticanje1" xfId="33" builtinId="30"/>
    <cellStyle name="cijene i kolicine" xfId="3" xr:uid="{00000000-0005-0000-0000-000000000000}"/>
    <cellStyle name="jed. mj." xfId="5" xr:uid="{00000000-0005-0000-0000-000001000000}"/>
    <cellStyle name="Naslov 5" xfId="18" xr:uid="{D8F51BAA-F766-404E-B745-4486DAF8909D}"/>
    <cellStyle name="naslov stavke" xfId="2" xr:uid="{00000000-0005-0000-0000-000002000000}"/>
    <cellStyle name="Normal" xfId="17" xr:uid="{F486DF62-DF61-4B13-A5D2-1F35F4F18E65}"/>
    <cellStyle name="Normal 2" xfId="13" xr:uid="{00000000-0005-0000-0000-000004000000}"/>
    <cellStyle name="Normal 2 2" xfId="14" xr:uid="{00000000-0005-0000-0000-000005000000}"/>
    <cellStyle name="Normal 3 2" xfId="15" xr:uid="{00000000-0005-0000-0000-000006000000}"/>
    <cellStyle name="Normal_DUGA 20040811 raspolagat tenderom nije mala zajebancija" xfId="10" xr:uid="{00000000-0005-0000-0000-000007000000}"/>
    <cellStyle name="Normal_kastav 20051125 troskovnik opreme " xfId="11" xr:uid="{00000000-0005-0000-0000-000008000000}"/>
    <cellStyle name="Normal_remetinec 20030400" xfId="12" xr:uid="{00000000-0005-0000-0000-000009000000}"/>
    <cellStyle name="Normal_spansko 20030212" xfId="16" xr:uid="{00000000-0005-0000-0000-00000A000000}"/>
    <cellStyle name="Normalno" xfId="0" builtinId="0"/>
    <cellStyle name="opis stavke" xfId="4" xr:uid="{00000000-0005-0000-0000-00000B000000}"/>
    <cellStyle name="podstavke" xfId="6" xr:uid="{00000000-0005-0000-0000-00000C000000}"/>
    <cellStyle name="S10" xfId="32" xr:uid="{ADECCB73-2EE2-47D2-B0C7-22BF16A5C5BD}"/>
    <cellStyle name="S15" xfId="25" xr:uid="{7487D0A9-4ACA-4134-BDF2-E5DEF8145961}"/>
    <cellStyle name="S16" xfId="21" xr:uid="{0B21E20A-B972-4864-93D8-A20CD3C1E100}"/>
    <cellStyle name="S17" xfId="19" xr:uid="{07FE0C9D-AE96-4B30-99A5-16C053F9AFB9}"/>
    <cellStyle name="S18" xfId="20" xr:uid="{58E7D061-E9DF-48E2-B9FD-0CE5AD8CFEB4}"/>
    <cellStyle name="S19" xfId="22" xr:uid="{21CDC5F4-B63E-4F4D-8B74-7898DA1D265B}"/>
    <cellStyle name="S20" xfId="7" xr:uid="{00000000-0005-0000-0000-00000D000000}"/>
    <cellStyle name="S21" xfId="8" xr:uid="{00000000-0005-0000-0000-00000E000000}"/>
    <cellStyle name="S22" xfId="23" xr:uid="{3D173029-E140-46FB-BEBC-1C2CBEC35CCB}"/>
    <cellStyle name="S23" xfId="24" xr:uid="{3029BA75-C7B3-4761-945A-6D15D0089D09}"/>
    <cellStyle name="S24" xfId="26" xr:uid="{D835558D-FB90-4DB7-BE32-80FBA261A89F}"/>
    <cellStyle name="S25" xfId="27" xr:uid="{1CD42EDE-6DD1-4270-A75A-FC52C14EB573}"/>
    <cellStyle name="S26" xfId="28" xr:uid="{C2A68406-AEB1-4EE8-B2C2-5F11478839DC}"/>
    <cellStyle name="S27" xfId="29" xr:uid="{01D34A11-4E17-4D07-8270-6C35EDC80709}"/>
    <cellStyle name="S28" xfId="30" xr:uid="{C32AD5EA-CA3D-478E-A1DB-9FCEF5A93F80}"/>
    <cellStyle name="S6" xfId="31" xr:uid="{CFA3793A-97F0-452A-B3C1-002912F7C173}"/>
    <cellStyle name="Style 1" xfId="9" xr:uid="{00000000-0005-0000-0000-00000F000000}"/>
    <cellStyle name="traka" xfId="1"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D86DF-460D-4BCC-A1AF-2AA061E04891}">
  <dimension ref="A1:J136"/>
  <sheetViews>
    <sheetView topLeftCell="A47" workbookViewId="0">
      <selection activeCell="I80" sqref="I80"/>
    </sheetView>
  </sheetViews>
  <sheetFormatPr defaultRowHeight="15"/>
  <cols>
    <col min="1" max="1" width="9.140625" style="99"/>
    <col min="2" max="2" width="37.28515625" style="99" bestFit="1" customWidth="1"/>
    <col min="3" max="4" width="9.140625" style="87"/>
    <col min="5" max="5" width="12.28515625" style="87" customWidth="1"/>
    <col min="6" max="6" width="9.140625" style="87"/>
    <col min="7" max="7" width="14.42578125" style="87" bestFit="1" customWidth="1"/>
    <col min="8" max="8" width="20.140625" style="87" bestFit="1" customWidth="1"/>
    <col min="9" max="9" width="12.140625" bestFit="1" customWidth="1"/>
    <col min="10" max="10" width="13.28515625" bestFit="1" customWidth="1"/>
  </cols>
  <sheetData>
    <row r="1" spans="1:8">
      <c r="A1" s="1"/>
      <c r="B1" s="2" t="s">
        <v>2</v>
      </c>
      <c r="C1" s="71"/>
      <c r="D1" s="76"/>
      <c r="E1" s="80"/>
      <c r="F1" s="85"/>
      <c r="G1" s="86"/>
    </row>
    <row r="2" spans="1:8">
      <c r="A2" s="3"/>
      <c r="B2" s="4"/>
      <c r="C2" s="72"/>
      <c r="D2" s="88"/>
      <c r="E2" s="81"/>
      <c r="F2" s="81"/>
      <c r="G2" s="86"/>
    </row>
    <row r="3" spans="1:8" ht="36.75">
      <c r="A3" s="68" t="s">
        <v>8</v>
      </c>
      <c r="B3" s="69" t="s">
        <v>9</v>
      </c>
      <c r="C3" s="181" t="s">
        <v>10</v>
      </c>
      <c r="D3" s="121" t="s">
        <v>855</v>
      </c>
      <c r="E3" s="121" t="s">
        <v>1149</v>
      </c>
      <c r="F3" s="182" t="s">
        <v>856</v>
      </c>
      <c r="G3" s="183" t="s">
        <v>1150</v>
      </c>
      <c r="H3" s="185" t="s">
        <v>1151</v>
      </c>
    </row>
    <row r="4" spans="1:8">
      <c r="A4" s="5"/>
      <c r="B4" s="6"/>
      <c r="C4" s="73"/>
      <c r="D4" s="77"/>
      <c r="E4" s="184"/>
      <c r="F4" s="82"/>
      <c r="G4" s="89"/>
      <c r="H4" s="90"/>
    </row>
    <row r="5" spans="1:8">
      <c r="A5" s="7"/>
      <c r="B5" s="8"/>
      <c r="C5" s="74"/>
      <c r="D5" s="78"/>
      <c r="E5" s="83"/>
      <c r="F5" s="83"/>
      <c r="G5" s="91"/>
      <c r="H5" s="92"/>
    </row>
    <row r="6" spans="1:8">
      <c r="A6" s="70" t="s">
        <v>0</v>
      </c>
      <c r="B6" s="54" t="s">
        <v>11</v>
      </c>
      <c r="C6" s="75">
        <v>460</v>
      </c>
      <c r="D6" s="79">
        <v>38.5</v>
      </c>
      <c r="E6" s="84">
        <f t="shared" ref="E6:E95" si="0">C6*D6</f>
        <v>17710</v>
      </c>
      <c r="F6" s="84">
        <f>D6/7.5345</f>
        <v>5.1098281239631032</v>
      </c>
      <c r="G6" s="89">
        <f>E6/7.5345</f>
        <v>2350.5209370230273</v>
      </c>
      <c r="H6" s="89">
        <f>1.25*G6</f>
        <v>2938.1511712787842</v>
      </c>
    </row>
    <row r="7" spans="1:8">
      <c r="A7" s="70" t="s">
        <v>1</v>
      </c>
      <c r="B7" s="54" t="s">
        <v>12</v>
      </c>
      <c r="C7" s="75">
        <v>460</v>
      </c>
      <c r="D7" s="79">
        <v>7.07</v>
      </c>
      <c r="E7" s="84">
        <f t="shared" si="0"/>
        <v>3252.2000000000003</v>
      </c>
      <c r="F7" s="84">
        <f t="shared" ref="F7:G70" si="1">D7/7.5345</f>
        <v>0.93835025549140616</v>
      </c>
      <c r="G7" s="89">
        <f t="shared" si="1"/>
        <v>431.64111752604686</v>
      </c>
      <c r="H7" s="89">
        <f t="shared" ref="H7:H70" si="2">1.25*G7</f>
        <v>539.55139690755857</v>
      </c>
    </row>
    <row r="8" spans="1:8">
      <c r="A8" s="70" t="s">
        <v>3</v>
      </c>
      <c r="B8" s="54" t="s">
        <v>13</v>
      </c>
      <c r="C8" s="75">
        <v>460</v>
      </c>
      <c r="D8" s="79">
        <v>13.21</v>
      </c>
      <c r="E8" s="84">
        <f t="shared" si="0"/>
        <v>6076.6</v>
      </c>
      <c r="F8" s="84">
        <f t="shared" si="1"/>
        <v>1.7532682991572102</v>
      </c>
      <c r="G8" s="89">
        <f t="shared" si="1"/>
        <v>806.50341761231664</v>
      </c>
      <c r="H8" s="89">
        <f t="shared" si="2"/>
        <v>1008.1292720153958</v>
      </c>
    </row>
    <row r="9" spans="1:8">
      <c r="A9" s="70" t="s">
        <v>5</v>
      </c>
      <c r="B9" s="54" t="s">
        <v>14</v>
      </c>
      <c r="C9" s="75">
        <v>460</v>
      </c>
      <c r="D9" s="79">
        <v>4.07</v>
      </c>
      <c r="E9" s="84">
        <f t="shared" si="0"/>
        <v>1872.2</v>
      </c>
      <c r="F9" s="84">
        <f t="shared" si="1"/>
        <v>0.54018183024752808</v>
      </c>
      <c r="G9" s="89">
        <f t="shared" si="1"/>
        <v>248.4836419138629</v>
      </c>
      <c r="H9" s="89">
        <f t="shared" si="2"/>
        <v>310.60455239232863</v>
      </c>
    </row>
    <row r="10" spans="1:8">
      <c r="A10" s="70" t="s">
        <v>15</v>
      </c>
      <c r="B10" s="54" t="s">
        <v>16</v>
      </c>
      <c r="C10" s="75">
        <v>25</v>
      </c>
      <c r="D10" s="79">
        <v>58.37</v>
      </c>
      <c r="E10" s="84">
        <f t="shared" si="0"/>
        <v>1459.25</v>
      </c>
      <c r="F10" s="84">
        <f t="shared" si="1"/>
        <v>7.7470303271617222</v>
      </c>
      <c r="G10" s="89">
        <f t="shared" si="1"/>
        <v>193.67575817904304</v>
      </c>
      <c r="H10" s="89">
        <f t="shared" si="2"/>
        <v>242.09469772380379</v>
      </c>
    </row>
    <row r="11" spans="1:8">
      <c r="A11" s="70" t="s">
        <v>17</v>
      </c>
      <c r="B11" s="54" t="s">
        <v>18</v>
      </c>
      <c r="C11" s="75">
        <v>460</v>
      </c>
      <c r="D11" s="79">
        <v>51.5</v>
      </c>
      <c r="E11" s="84">
        <f t="shared" si="0"/>
        <v>23690</v>
      </c>
      <c r="F11" s="84">
        <f t="shared" si="1"/>
        <v>6.8352246333532412</v>
      </c>
      <c r="G11" s="89">
        <f t="shared" si="1"/>
        <v>3144.2033313424909</v>
      </c>
      <c r="H11" s="89">
        <f t="shared" si="2"/>
        <v>3930.2541641781136</v>
      </c>
    </row>
    <row r="12" spans="1:8">
      <c r="A12" s="70" t="s">
        <v>19</v>
      </c>
      <c r="B12" s="54" t="s">
        <v>20</v>
      </c>
      <c r="C12" s="75">
        <v>460</v>
      </c>
      <c r="D12" s="79">
        <v>43.53</v>
      </c>
      <c r="E12" s="84">
        <f t="shared" si="0"/>
        <v>20023.8</v>
      </c>
      <c r="F12" s="84">
        <f t="shared" si="1"/>
        <v>5.7774238502886721</v>
      </c>
      <c r="G12" s="89">
        <f t="shared" si="1"/>
        <v>2657.6149711327889</v>
      </c>
      <c r="H12" s="89">
        <f t="shared" si="2"/>
        <v>3322.0187139159862</v>
      </c>
    </row>
    <row r="13" spans="1:8">
      <c r="A13" s="70" t="s">
        <v>21</v>
      </c>
      <c r="B13" s="54" t="s">
        <v>22</v>
      </c>
      <c r="C13" s="75">
        <v>460</v>
      </c>
      <c r="D13" s="79">
        <v>38.5</v>
      </c>
      <c r="E13" s="84">
        <f t="shared" si="0"/>
        <v>17710</v>
      </c>
      <c r="F13" s="84">
        <f t="shared" si="1"/>
        <v>5.1098281239631032</v>
      </c>
      <c r="G13" s="89">
        <f t="shared" si="1"/>
        <v>2350.5209370230273</v>
      </c>
      <c r="H13" s="89">
        <f t="shared" si="2"/>
        <v>2938.1511712787842</v>
      </c>
    </row>
    <row r="14" spans="1:8">
      <c r="A14" s="70" t="s">
        <v>23</v>
      </c>
      <c r="B14" s="54" t="s">
        <v>24</v>
      </c>
      <c r="C14" s="75">
        <v>460</v>
      </c>
      <c r="D14" s="79">
        <v>5</v>
      </c>
      <c r="E14" s="84">
        <f t="shared" si="0"/>
        <v>2300</v>
      </c>
      <c r="F14" s="84">
        <f t="shared" si="1"/>
        <v>0.66361404207313024</v>
      </c>
      <c r="G14" s="89">
        <f t="shared" si="1"/>
        <v>305.26245935363988</v>
      </c>
      <c r="H14" s="89">
        <f t="shared" si="2"/>
        <v>381.57807419204983</v>
      </c>
    </row>
    <row r="15" spans="1:8">
      <c r="A15" s="70" t="s">
        <v>25</v>
      </c>
      <c r="B15" s="54" t="s">
        <v>26</v>
      </c>
      <c r="C15" s="75">
        <v>4</v>
      </c>
      <c r="D15" s="79">
        <v>40</v>
      </c>
      <c r="E15" s="84">
        <f t="shared" si="0"/>
        <v>160</v>
      </c>
      <c r="F15" s="84">
        <f t="shared" si="1"/>
        <v>5.3089123365850419</v>
      </c>
      <c r="G15" s="89">
        <f t="shared" si="1"/>
        <v>21.235649346340168</v>
      </c>
      <c r="H15" s="89">
        <f t="shared" si="2"/>
        <v>26.54456168292521</v>
      </c>
    </row>
    <row r="16" spans="1:8">
      <c r="A16" s="70" t="s">
        <v>27</v>
      </c>
      <c r="B16" s="54" t="s">
        <v>28</v>
      </c>
      <c r="C16" s="75">
        <v>4</v>
      </c>
      <c r="D16" s="79">
        <v>26.64</v>
      </c>
      <c r="E16" s="84">
        <f t="shared" si="0"/>
        <v>106.56</v>
      </c>
      <c r="F16" s="84">
        <f t="shared" si="1"/>
        <v>3.5357356161656379</v>
      </c>
      <c r="G16" s="89">
        <f t="shared" si="1"/>
        <v>14.142942464662552</v>
      </c>
      <c r="H16" s="89">
        <f t="shared" si="2"/>
        <v>17.678678080828188</v>
      </c>
    </row>
    <row r="17" spans="1:8">
      <c r="A17" s="70" t="s">
        <v>29</v>
      </c>
      <c r="B17" s="54" t="s">
        <v>30</v>
      </c>
      <c r="C17" s="75">
        <v>2</v>
      </c>
      <c r="D17" s="79">
        <v>81.48</v>
      </c>
      <c r="E17" s="84">
        <f t="shared" si="0"/>
        <v>162.96</v>
      </c>
      <c r="F17" s="84">
        <f t="shared" si="1"/>
        <v>10.81425442962373</v>
      </c>
      <c r="G17" s="89">
        <f t="shared" si="1"/>
        <v>21.628508859247461</v>
      </c>
      <c r="H17" s="89">
        <f t="shared" si="2"/>
        <v>27.035636074059326</v>
      </c>
    </row>
    <row r="18" spans="1:8">
      <c r="A18" s="70" t="s">
        <v>31</v>
      </c>
      <c r="B18" s="54" t="s">
        <v>32</v>
      </c>
      <c r="C18" s="75">
        <v>4</v>
      </c>
      <c r="D18" s="79">
        <v>23.04</v>
      </c>
      <c r="E18" s="84">
        <f t="shared" si="0"/>
        <v>92.16</v>
      </c>
      <c r="F18" s="84">
        <f t="shared" si="1"/>
        <v>3.0579335058729842</v>
      </c>
      <c r="G18" s="89">
        <f t="shared" si="1"/>
        <v>12.231734023491937</v>
      </c>
      <c r="H18" s="89">
        <f t="shared" si="2"/>
        <v>15.289667529364921</v>
      </c>
    </row>
    <row r="19" spans="1:8">
      <c r="A19" s="70" t="s">
        <v>33</v>
      </c>
      <c r="B19" s="54" t="s">
        <v>34</v>
      </c>
      <c r="C19" s="75">
        <v>2</v>
      </c>
      <c r="D19" s="79">
        <v>25.34</v>
      </c>
      <c r="E19" s="84">
        <f t="shared" si="0"/>
        <v>50.68</v>
      </c>
      <c r="F19" s="84">
        <f t="shared" si="1"/>
        <v>3.3631959652266241</v>
      </c>
      <c r="G19" s="89">
        <f t="shared" si="1"/>
        <v>6.7263919304532482</v>
      </c>
      <c r="H19" s="89">
        <f t="shared" si="2"/>
        <v>8.4079899130665599</v>
      </c>
    </row>
    <row r="20" spans="1:8">
      <c r="A20" s="70" t="s">
        <v>35</v>
      </c>
      <c r="B20" s="54" t="s">
        <v>36</v>
      </c>
      <c r="C20" s="75">
        <v>2</v>
      </c>
      <c r="D20" s="79">
        <v>31.7</v>
      </c>
      <c r="E20" s="84">
        <f t="shared" si="0"/>
        <v>63.4</v>
      </c>
      <c r="F20" s="84">
        <f t="shared" si="1"/>
        <v>4.2073130267436456</v>
      </c>
      <c r="G20" s="89">
        <f t="shared" si="1"/>
        <v>8.4146260534872912</v>
      </c>
      <c r="H20" s="89">
        <f t="shared" si="2"/>
        <v>10.518282566859114</v>
      </c>
    </row>
    <row r="21" spans="1:8">
      <c r="A21" s="70" t="s">
        <v>37</v>
      </c>
      <c r="B21" s="54" t="s">
        <v>38</v>
      </c>
      <c r="C21" s="75">
        <v>2</v>
      </c>
      <c r="D21" s="79">
        <v>28</v>
      </c>
      <c r="E21" s="84">
        <f t="shared" si="0"/>
        <v>56</v>
      </c>
      <c r="F21" s="84">
        <f t="shared" si="1"/>
        <v>3.7162386356095292</v>
      </c>
      <c r="G21" s="89">
        <f t="shared" si="1"/>
        <v>7.4324772712190583</v>
      </c>
      <c r="H21" s="89">
        <f t="shared" si="2"/>
        <v>9.2905965890238225</v>
      </c>
    </row>
    <row r="22" spans="1:8">
      <c r="A22" s="70" t="s">
        <v>39</v>
      </c>
      <c r="B22" s="54" t="s">
        <v>40</v>
      </c>
      <c r="C22" s="75">
        <v>2</v>
      </c>
      <c r="D22" s="79">
        <v>56.14</v>
      </c>
      <c r="E22" s="84">
        <f t="shared" si="0"/>
        <v>112.28</v>
      </c>
      <c r="F22" s="84">
        <f t="shared" si="1"/>
        <v>7.4510584643971063</v>
      </c>
      <c r="G22" s="89">
        <f t="shared" si="1"/>
        <v>14.902116928794213</v>
      </c>
      <c r="H22" s="89">
        <f t="shared" si="2"/>
        <v>18.627646160992764</v>
      </c>
    </row>
    <row r="23" spans="1:8">
      <c r="A23" s="70" t="s">
        <v>41</v>
      </c>
      <c r="B23" s="54" t="s">
        <v>42</v>
      </c>
      <c r="C23" s="75">
        <v>2</v>
      </c>
      <c r="D23" s="79">
        <v>105.3</v>
      </c>
      <c r="E23" s="84">
        <f t="shared" si="0"/>
        <v>210.6</v>
      </c>
      <c r="F23" s="84">
        <f t="shared" si="1"/>
        <v>13.975711726060123</v>
      </c>
      <c r="G23" s="89">
        <f t="shared" si="1"/>
        <v>27.951423452120245</v>
      </c>
      <c r="H23" s="89">
        <f t="shared" si="2"/>
        <v>34.939279315150308</v>
      </c>
    </row>
    <row r="24" spans="1:8">
      <c r="A24" s="70" t="s">
        <v>43</v>
      </c>
      <c r="B24" s="54" t="s">
        <v>44</v>
      </c>
      <c r="C24" s="75">
        <v>1</v>
      </c>
      <c r="D24" s="79">
        <v>181.1</v>
      </c>
      <c r="E24" s="84">
        <f t="shared" si="0"/>
        <v>181.1</v>
      </c>
      <c r="F24" s="84">
        <f t="shared" si="1"/>
        <v>24.036100603888777</v>
      </c>
      <c r="G24" s="89">
        <f t="shared" si="1"/>
        <v>24.036100603888777</v>
      </c>
      <c r="H24" s="89">
        <f t="shared" si="2"/>
        <v>30.045125754860969</v>
      </c>
    </row>
    <row r="25" spans="1:8">
      <c r="A25" s="70" t="s">
        <v>45</v>
      </c>
      <c r="B25" s="54" t="s">
        <v>46</v>
      </c>
      <c r="C25" s="75">
        <v>2</v>
      </c>
      <c r="D25" s="79">
        <v>181.1</v>
      </c>
      <c r="E25" s="84">
        <f t="shared" si="0"/>
        <v>362.2</v>
      </c>
      <c r="F25" s="84">
        <f t="shared" si="1"/>
        <v>24.036100603888777</v>
      </c>
      <c r="G25" s="89">
        <f t="shared" si="1"/>
        <v>48.072201207777553</v>
      </c>
      <c r="H25" s="89">
        <f t="shared" si="2"/>
        <v>60.090251509721938</v>
      </c>
    </row>
    <row r="26" spans="1:8">
      <c r="A26" s="70" t="s">
        <v>47</v>
      </c>
      <c r="B26" s="54" t="s">
        <v>48</v>
      </c>
      <c r="C26" s="75">
        <v>3</v>
      </c>
      <c r="D26" s="79">
        <v>35</v>
      </c>
      <c r="E26" s="84">
        <f t="shared" si="0"/>
        <v>105</v>
      </c>
      <c r="F26" s="84">
        <f t="shared" si="1"/>
        <v>4.6452982945119112</v>
      </c>
      <c r="G26" s="89">
        <f t="shared" si="1"/>
        <v>13.935894883535735</v>
      </c>
      <c r="H26" s="89">
        <f t="shared" si="2"/>
        <v>17.419868604419669</v>
      </c>
    </row>
    <row r="27" spans="1:8">
      <c r="A27" s="70" t="s">
        <v>49</v>
      </c>
      <c r="B27" s="54" t="s">
        <v>50</v>
      </c>
      <c r="C27" s="75">
        <v>3</v>
      </c>
      <c r="D27" s="79">
        <v>35</v>
      </c>
      <c r="E27" s="84">
        <f t="shared" si="0"/>
        <v>105</v>
      </c>
      <c r="F27" s="84">
        <f t="shared" si="1"/>
        <v>4.6452982945119112</v>
      </c>
      <c r="G27" s="89">
        <f t="shared" si="1"/>
        <v>13.935894883535735</v>
      </c>
      <c r="H27" s="89">
        <f t="shared" si="2"/>
        <v>17.419868604419669</v>
      </c>
    </row>
    <row r="28" spans="1:8">
      <c r="A28" s="70" t="s">
        <v>51</v>
      </c>
      <c r="B28" s="54" t="s">
        <v>52</v>
      </c>
      <c r="C28" s="75">
        <v>2</v>
      </c>
      <c r="D28" s="79">
        <v>237.76</v>
      </c>
      <c r="E28" s="84">
        <f t="shared" si="0"/>
        <v>475.52</v>
      </c>
      <c r="F28" s="84">
        <f t="shared" si="1"/>
        <v>31.556174928661488</v>
      </c>
      <c r="G28" s="89">
        <f t="shared" si="1"/>
        <v>63.112349857322975</v>
      </c>
      <c r="H28" s="89">
        <f t="shared" si="2"/>
        <v>78.890437321653721</v>
      </c>
    </row>
    <row r="29" spans="1:8">
      <c r="A29" s="70" t="s">
        <v>53</v>
      </c>
      <c r="B29" s="54" t="s">
        <v>54</v>
      </c>
      <c r="C29" s="75">
        <v>2</v>
      </c>
      <c r="D29" s="79">
        <v>73</v>
      </c>
      <c r="E29" s="84">
        <f t="shared" si="0"/>
        <v>146</v>
      </c>
      <c r="F29" s="84">
        <f t="shared" si="1"/>
        <v>9.6887650142677018</v>
      </c>
      <c r="G29" s="89">
        <f t="shared" si="1"/>
        <v>19.377530028535404</v>
      </c>
      <c r="H29" s="89">
        <f t="shared" si="2"/>
        <v>24.221912535669254</v>
      </c>
    </row>
    <row r="30" spans="1:8">
      <c r="A30" s="70" t="s">
        <v>55</v>
      </c>
      <c r="B30" s="54" t="s">
        <v>56</v>
      </c>
      <c r="C30" s="75">
        <v>1</v>
      </c>
      <c r="D30" s="79">
        <v>50.7</v>
      </c>
      <c r="E30" s="84">
        <f t="shared" si="0"/>
        <v>50.7</v>
      </c>
      <c r="F30" s="84">
        <f t="shared" si="1"/>
        <v>6.7290463866215413</v>
      </c>
      <c r="G30" s="89">
        <f t="shared" si="1"/>
        <v>6.7290463866215413</v>
      </c>
      <c r="H30" s="89">
        <f t="shared" si="2"/>
        <v>8.4113079832769273</v>
      </c>
    </row>
    <row r="31" spans="1:8">
      <c r="A31" s="70" t="s">
        <v>57</v>
      </c>
      <c r="B31" s="54" t="s">
        <v>58</v>
      </c>
      <c r="C31" s="75">
        <v>1</v>
      </c>
      <c r="D31" s="79">
        <v>35.700000000000003</v>
      </c>
      <c r="E31" s="84">
        <f t="shared" si="0"/>
        <v>35.700000000000003</v>
      </c>
      <c r="F31" s="84">
        <f t="shared" si="1"/>
        <v>4.7382042604021501</v>
      </c>
      <c r="G31" s="89">
        <f t="shared" si="1"/>
        <v>4.7382042604021501</v>
      </c>
      <c r="H31" s="89">
        <f t="shared" si="2"/>
        <v>5.9227553255026875</v>
      </c>
    </row>
    <row r="32" spans="1:8">
      <c r="A32" s="70" t="s">
        <v>59</v>
      </c>
      <c r="B32" s="54" t="s">
        <v>60</v>
      </c>
      <c r="C32" s="75">
        <v>1</v>
      </c>
      <c r="D32" s="79">
        <v>29.76</v>
      </c>
      <c r="E32" s="84">
        <f t="shared" si="0"/>
        <v>29.76</v>
      </c>
      <c r="F32" s="84">
        <f t="shared" si="1"/>
        <v>3.9498307784192712</v>
      </c>
      <c r="G32" s="89">
        <f t="shared" si="1"/>
        <v>3.9498307784192712</v>
      </c>
      <c r="H32" s="89">
        <f t="shared" si="2"/>
        <v>4.9372884730240889</v>
      </c>
    </row>
    <row r="33" spans="1:8">
      <c r="A33" s="70" t="s">
        <v>61</v>
      </c>
      <c r="B33" s="54" t="s">
        <v>62</v>
      </c>
      <c r="C33" s="75">
        <v>1</v>
      </c>
      <c r="D33" s="79">
        <v>70</v>
      </c>
      <c r="E33" s="84">
        <f t="shared" si="0"/>
        <v>70</v>
      </c>
      <c r="F33" s="84">
        <f t="shared" si="1"/>
        <v>9.2905965890238225</v>
      </c>
      <c r="G33" s="89">
        <f t="shared" si="1"/>
        <v>9.2905965890238225</v>
      </c>
      <c r="H33" s="89">
        <f t="shared" si="2"/>
        <v>11.613245736279778</v>
      </c>
    </row>
    <row r="34" spans="1:8">
      <c r="A34" s="70" t="s">
        <v>63</v>
      </c>
      <c r="B34" s="54" t="s">
        <v>64</v>
      </c>
      <c r="C34" s="75">
        <v>2</v>
      </c>
      <c r="D34" s="79">
        <v>534.51</v>
      </c>
      <c r="E34" s="84">
        <f t="shared" si="0"/>
        <v>1069.02</v>
      </c>
      <c r="F34" s="84">
        <f t="shared" si="1"/>
        <v>70.94166832570177</v>
      </c>
      <c r="G34" s="89">
        <f t="shared" si="1"/>
        <v>141.88333665140354</v>
      </c>
      <c r="H34" s="89">
        <f t="shared" si="2"/>
        <v>177.35417081425442</v>
      </c>
    </row>
    <row r="35" spans="1:8">
      <c r="A35" s="70" t="s">
        <v>65</v>
      </c>
      <c r="B35" s="54" t="s">
        <v>66</v>
      </c>
      <c r="C35" s="75">
        <v>10</v>
      </c>
      <c r="D35" s="79">
        <v>73.489999999999995</v>
      </c>
      <c r="E35" s="84">
        <f t="shared" si="0"/>
        <v>734.9</v>
      </c>
      <c r="F35" s="84">
        <f t="shared" si="1"/>
        <v>9.7537991903908683</v>
      </c>
      <c r="G35" s="89">
        <f t="shared" si="1"/>
        <v>97.537991903908676</v>
      </c>
      <c r="H35" s="89">
        <f t="shared" si="2"/>
        <v>121.92248987988584</v>
      </c>
    </row>
    <row r="36" spans="1:8">
      <c r="A36" s="70" t="s">
        <v>67</v>
      </c>
      <c r="B36" s="54" t="s">
        <v>68</v>
      </c>
      <c r="C36" s="75">
        <v>6</v>
      </c>
      <c r="D36" s="79">
        <v>948.74</v>
      </c>
      <c r="E36" s="84">
        <f t="shared" si="0"/>
        <v>5692.4400000000005</v>
      </c>
      <c r="F36" s="84">
        <f t="shared" si="1"/>
        <v>125.91943725529232</v>
      </c>
      <c r="G36" s="89">
        <f t="shared" si="1"/>
        <v>755.51662353175391</v>
      </c>
      <c r="H36" s="89">
        <f t="shared" si="2"/>
        <v>944.39577941469236</v>
      </c>
    </row>
    <row r="37" spans="1:8">
      <c r="A37" s="70" t="s">
        <v>69</v>
      </c>
      <c r="B37" s="54" t="s">
        <v>70</v>
      </c>
      <c r="C37" s="75">
        <v>4</v>
      </c>
      <c r="D37" s="79">
        <v>140.22999999999999</v>
      </c>
      <c r="E37" s="84">
        <f t="shared" si="0"/>
        <v>560.91999999999996</v>
      </c>
      <c r="F37" s="84">
        <f t="shared" si="1"/>
        <v>18.611719423983008</v>
      </c>
      <c r="G37" s="89">
        <f t="shared" si="1"/>
        <v>74.446877695932031</v>
      </c>
      <c r="H37" s="89">
        <f t="shared" si="2"/>
        <v>93.058597119915035</v>
      </c>
    </row>
    <row r="38" spans="1:8">
      <c r="A38" s="70" t="s">
        <v>71</v>
      </c>
      <c r="B38" s="54" t="s">
        <v>72</v>
      </c>
      <c r="C38" s="75">
        <v>4</v>
      </c>
      <c r="D38" s="79">
        <v>138.66999999999999</v>
      </c>
      <c r="E38" s="84">
        <f t="shared" si="0"/>
        <v>554.67999999999995</v>
      </c>
      <c r="F38" s="84">
        <f t="shared" si="1"/>
        <v>18.404671842856192</v>
      </c>
      <c r="G38" s="89">
        <f t="shared" si="1"/>
        <v>73.61868737142477</v>
      </c>
      <c r="H38" s="89">
        <f t="shared" si="2"/>
        <v>92.023359214280958</v>
      </c>
    </row>
    <row r="39" spans="1:8">
      <c r="A39" s="70" t="s">
        <v>73</v>
      </c>
      <c r="B39" s="54" t="s">
        <v>74</v>
      </c>
      <c r="C39" s="75">
        <v>4</v>
      </c>
      <c r="D39" s="79">
        <v>46.82</v>
      </c>
      <c r="E39" s="84">
        <f t="shared" si="0"/>
        <v>187.28</v>
      </c>
      <c r="F39" s="84">
        <f t="shared" si="1"/>
        <v>6.2140818899727917</v>
      </c>
      <c r="G39" s="89">
        <f t="shared" si="1"/>
        <v>24.856327559891167</v>
      </c>
      <c r="H39" s="89">
        <f t="shared" si="2"/>
        <v>31.070409449863959</v>
      </c>
    </row>
    <row r="40" spans="1:8">
      <c r="A40" s="70" t="s">
        <v>75</v>
      </c>
      <c r="B40" s="54" t="s">
        <v>76</v>
      </c>
      <c r="C40" s="75">
        <v>4</v>
      </c>
      <c r="D40" s="79">
        <v>708.13</v>
      </c>
      <c r="E40" s="84">
        <f t="shared" si="0"/>
        <v>2832.52</v>
      </c>
      <c r="F40" s="84">
        <f t="shared" si="1"/>
        <v>93.985002322649137</v>
      </c>
      <c r="G40" s="89">
        <f t="shared" si="1"/>
        <v>375.94000929059655</v>
      </c>
      <c r="H40" s="89">
        <f t="shared" si="2"/>
        <v>469.92501161324572</v>
      </c>
    </row>
    <row r="41" spans="1:8">
      <c r="A41" s="70" t="s">
        <v>77</v>
      </c>
      <c r="B41" s="54" t="s">
        <v>70</v>
      </c>
      <c r="C41" s="75">
        <v>2</v>
      </c>
      <c r="D41" s="79">
        <v>140.22999999999999</v>
      </c>
      <c r="E41" s="84">
        <f t="shared" si="0"/>
        <v>280.45999999999998</v>
      </c>
      <c r="F41" s="84">
        <f t="shared" si="1"/>
        <v>18.611719423983008</v>
      </c>
      <c r="G41" s="89">
        <f t="shared" si="1"/>
        <v>37.223438847966015</v>
      </c>
      <c r="H41" s="89">
        <f t="shared" si="2"/>
        <v>46.529298559957518</v>
      </c>
    </row>
    <row r="42" spans="1:8">
      <c r="A42" s="70" t="s">
        <v>78</v>
      </c>
      <c r="B42" s="54" t="s">
        <v>79</v>
      </c>
      <c r="C42" s="75">
        <v>2</v>
      </c>
      <c r="D42" s="79">
        <v>534.51</v>
      </c>
      <c r="E42" s="84">
        <f t="shared" si="0"/>
        <v>1069.02</v>
      </c>
      <c r="F42" s="84">
        <f t="shared" si="1"/>
        <v>70.94166832570177</v>
      </c>
      <c r="G42" s="89">
        <f t="shared" si="1"/>
        <v>141.88333665140354</v>
      </c>
      <c r="H42" s="89">
        <f t="shared" si="2"/>
        <v>177.35417081425442</v>
      </c>
    </row>
    <row r="43" spans="1:8">
      <c r="A43" s="70" t="s">
        <v>80</v>
      </c>
      <c r="B43" s="54" t="s">
        <v>81</v>
      </c>
      <c r="C43" s="75">
        <v>2</v>
      </c>
      <c r="D43" s="79">
        <v>100.38</v>
      </c>
      <c r="E43" s="84">
        <f t="shared" si="0"/>
        <v>200.76</v>
      </c>
      <c r="F43" s="84">
        <f t="shared" si="1"/>
        <v>13.322715508660162</v>
      </c>
      <c r="G43" s="89">
        <f t="shared" si="1"/>
        <v>26.645431017320323</v>
      </c>
      <c r="H43" s="89">
        <f t="shared" si="2"/>
        <v>33.306788771650403</v>
      </c>
    </row>
    <row r="44" spans="1:8">
      <c r="A44" s="70" t="s">
        <v>82</v>
      </c>
      <c r="B44" s="54" t="s">
        <v>83</v>
      </c>
      <c r="C44" s="75">
        <v>2</v>
      </c>
      <c r="D44" s="79">
        <v>441.12</v>
      </c>
      <c r="E44" s="84">
        <f t="shared" si="0"/>
        <v>882.24</v>
      </c>
      <c r="F44" s="84">
        <f t="shared" si="1"/>
        <v>58.546685247859841</v>
      </c>
      <c r="G44" s="89">
        <f t="shared" si="1"/>
        <v>117.09337049571968</v>
      </c>
      <c r="H44" s="89">
        <f t="shared" si="2"/>
        <v>146.3667131196496</v>
      </c>
    </row>
    <row r="45" spans="1:8">
      <c r="A45" s="70" t="s">
        <v>84</v>
      </c>
      <c r="B45" s="54" t="s">
        <v>85</v>
      </c>
      <c r="C45" s="75">
        <v>2</v>
      </c>
      <c r="D45" s="79">
        <v>86.42</v>
      </c>
      <c r="E45" s="84">
        <f t="shared" si="0"/>
        <v>172.84</v>
      </c>
      <c r="F45" s="84">
        <f t="shared" si="1"/>
        <v>11.469905103191984</v>
      </c>
      <c r="G45" s="89">
        <f t="shared" si="1"/>
        <v>22.939810206383967</v>
      </c>
      <c r="H45" s="89">
        <f t="shared" si="2"/>
        <v>28.674762757979959</v>
      </c>
    </row>
    <row r="46" spans="1:8">
      <c r="A46" s="70" t="s">
        <v>86</v>
      </c>
      <c r="B46" s="54" t="s">
        <v>87</v>
      </c>
      <c r="C46" s="75">
        <v>2</v>
      </c>
      <c r="D46" s="79">
        <v>364.02</v>
      </c>
      <c r="E46" s="84">
        <f t="shared" si="0"/>
        <v>728.04</v>
      </c>
      <c r="F46" s="84">
        <f t="shared" si="1"/>
        <v>48.313756719092169</v>
      </c>
      <c r="G46" s="89">
        <f t="shared" si="1"/>
        <v>96.627513438184337</v>
      </c>
      <c r="H46" s="89">
        <f t="shared" si="2"/>
        <v>120.78439179773042</v>
      </c>
    </row>
    <row r="47" spans="1:8">
      <c r="A47" s="70" t="s">
        <v>88</v>
      </c>
      <c r="B47" s="54" t="s">
        <v>89</v>
      </c>
      <c r="C47" s="75">
        <v>2</v>
      </c>
      <c r="D47" s="79">
        <v>861.28</v>
      </c>
      <c r="E47" s="84">
        <f t="shared" si="0"/>
        <v>1722.56</v>
      </c>
      <c r="F47" s="84">
        <f t="shared" si="1"/>
        <v>114.31150043134912</v>
      </c>
      <c r="G47" s="89">
        <f t="shared" si="1"/>
        <v>228.62300086269823</v>
      </c>
      <c r="H47" s="89">
        <f t="shared" si="2"/>
        <v>285.77875107837281</v>
      </c>
    </row>
    <row r="48" spans="1:8">
      <c r="A48" s="70" t="s">
        <v>90</v>
      </c>
      <c r="B48" s="54" t="s">
        <v>91</v>
      </c>
      <c r="C48" s="75">
        <v>2</v>
      </c>
      <c r="D48" s="79">
        <v>180.34</v>
      </c>
      <c r="E48" s="84">
        <f t="shared" si="0"/>
        <v>360.68</v>
      </c>
      <c r="F48" s="84">
        <f t="shared" si="1"/>
        <v>23.935231269493663</v>
      </c>
      <c r="G48" s="89">
        <f t="shared" si="1"/>
        <v>47.870462538987326</v>
      </c>
      <c r="H48" s="89">
        <f t="shared" si="2"/>
        <v>59.838078173734161</v>
      </c>
    </row>
    <row r="49" spans="1:8">
      <c r="A49" s="70" t="s">
        <v>92</v>
      </c>
      <c r="B49" s="54" t="s">
        <v>93</v>
      </c>
      <c r="C49" s="75">
        <v>1</v>
      </c>
      <c r="D49" s="79">
        <v>220.43</v>
      </c>
      <c r="E49" s="84">
        <f t="shared" si="0"/>
        <v>220.43</v>
      </c>
      <c r="F49" s="84">
        <f t="shared" si="1"/>
        <v>29.25608865883602</v>
      </c>
      <c r="G49" s="89">
        <f t="shared" si="1"/>
        <v>29.25608865883602</v>
      </c>
      <c r="H49" s="89">
        <f t="shared" si="2"/>
        <v>36.570110823545022</v>
      </c>
    </row>
    <row r="50" spans="1:8">
      <c r="A50" s="70" t="s">
        <v>94</v>
      </c>
      <c r="B50" s="54" t="s">
        <v>95</v>
      </c>
      <c r="C50" s="75">
        <v>2</v>
      </c>
      <c r="D50" s="79">
        <v>46.82</v>
      </c>
      <c r="E50" s="84">
        <f t="shared" si="0"/>
        <v>93.64</v>
      </c>
      <c r="F50" s="84">
        <f t="shared" si="1"/>
        <v>6.2140818899727917</v>
      </c>
      <c r="G50" s="89">
        <f t="shared" si="1"/>
        <v>12.428163779945583</v>
      </c>
      <c r="H50" s="89">
        <f t="shared" si="2"/>
        <v>15.53520472493198</v>
      </c>
    </row>
    <row r="51" spans="1:8">
      <c r="A51" s="70" t="s">
        <v>96</v>
      </c>
      <c r="B51" s="54" t="s">
        <v>97</v>
      </c>
      <c r="C51" s="75">
        <v>2</v>
      </c>
      <c r="D51" s="79">
        <v>213.7</v>
      </c>
      <c r="E51" s="84">
        <f t="shared" si="0"/>
        <v>427.4</v>
      </c>
      <c r="F51" s="84">
        <f t="shared" si="1"/>
        <v>28.362864158205586</v>
      </c>
      <c r="G51" s="89">
        <f t="shared" si="1"/>
        <v>56.725728316411171</v>
      </c>
      <c r="H51" s="89">
        <f t="shared" si="2"/>
        <v>70.907160395513969</v>
      </c>
    </row>
    <row r="52" spans="1:8">
      <c r="A52" s="70" t="s">
        <v>98</v>
      </c>
      <c r="B52" s="54" t="s">
        <v>99</v>
      </c>
      <c r="C52" s="75">
        <v>1</v>
      </c>
      <c r="D52" s="79">
        <v>33.380000000000003</v>
      </c>
      <c r="E52" s="84">
        <f t="shared" si="0"/>
        <v>33.380000000000003</v>
      </c>
      <c r="F52" s="84">
        <f t="shared" si="1"/>
        <v>4.4302873448802176</v>
      </c>
      <c r="G52" s="89">
        <f t="shared" si="1"/>
        <v>4.4302873448802176</v>
      </c>
      <c r="H52" s="89">
        <f t="shared" si="2"/>
        <v>5.5378591811002718</v>
      </c>
    </row>
    <row r="53" spans="1:8">
      <c r="A53" s="70" t="s">
        <v>100</v>
      </c>
      <c r="B53" s="54" t="s">
        <v>101</v>
      </c>
      <c r="C53" s="75">
        <v>1</v>
      </c>
      <c r="D53" s="79">
        <v>447.58</v>
      </c>
      <c r="E53" s="84">
        <f t="shared" si="0"/>
        <v>447.58</v>
      </c>
      <c r="F53" s="84">
        <f t="shared" si="1"/>
        <v>59.404074590218322</v>
      </c>
      <c r="G53" s="89">
        <f t="shared" si="1"/>
        <v>59.404074590218322</v>
      </c>
      <c r="H53" s="89">
        <f t="shared" si="2"/>
        <v>74.255093237772897</v>
      </c>
    </row>
    <row r="54" spans="1:8">
      <c r="A54" s="70" t="s">
        <v>102</v>
      </c>
      <c r="B54" s="54" t="s">
        <v>103</v>
      </c>
      <c r="C54" s="75">
        <v>1</v>
      </c>
      <c r="D54" s="79">
        <v>334</v>
      </c>
      <c r="E54" s="84">
        <f t="shared" si="0"/>
        <v>334</v>
      </c>
      <c r="F54" s="84">
        <f t="shared" si="1"/>
        <v>44.329418010485099</v>
      </c>
      <c r="G54" s="89">
        <f t="shared" si="1"/>
        <v>44.329418010485099</v>
      </c>
      <c r="H54" s="89">
        <f t="shared" si="2"/>
        <v>55.411772513106371</v>
      </c>
    </row>
    <row r="55" spans="1:8">
      <c r="A55" s="70" t="s">
        <v>104</v>
      </c>
      <c r="B55" s="54" t="s">
        <v>105</v>
      </c>
      <c r="C55" s="75">
        <v>1</v>
      </c>
      <c r="D55" s="79">
        <v>253.79</v>
      </c>
      <c r="E55" s="84">
        <f t="shared" si="0"/>
        <v>253.79</v>
      </c>
      <c r="F55" s="84">
        <f t="shared" si="1"/>
        <v>33.68372154754794</v>
      </c>
      <c r="G55" s="89">
        <f t="shared" si="1"/>
        <v>33.68372154754794</v>
      </c>
      <c r="H55" s="89">
        <f t="shared" si="2"/>
        <v>42.104651934434926</v>
      </c>
    </row>
    <row r="56" spans="1:8">
      <c r="A56" s="70" t="s">
        <v>106</v>
      </c>
      <c r="B56" s="54" t="s">
        <v>107</v>
      </c>
      <c r="C56" s="75">
        <v>1</v>
      </c>
      <c r="D56" s="79">
        <v>186.41</v>
      </c>
      <c r="E56" s="84">
        <f t="shared" si="0"/>
        <v>186.41</v>
      </c>
      <c r="F56" s="84">
        <f t="shared" si="1"/>
        <v>24.74085871657044</v>
      </c>
      <c r="G56" s="89">
        <f t="shared" si="1"/>
        <v>24.74085871657044</v>
      </c>
      <c r="H56" s="89">
        <f t="shared" si="2"/>
        <v>30.92607339571305</v>
      </c>
    </row>
    <row r="57" spans="1:8">
      <c r="A57" s="70" t="s">
        <v>108</v>
      </c>
      <c r="B57" s="54" t="s">
        <v>109</v>
      </c>
      <c r="C57" s="75">
        <v>2</v>
      </c>
      <c r="D57" s="79">
        <v>760</v>
      </c>
      <c r="E57" s="84">
        <f t="shared" si="0"/>
        <v>1520</v>
      </c>
      <c r="F57" s="84">
        <f t="shared" si="1"/>
        <v>100.8693343951158</v>
      </c>
      <c r="G57" s="89">
        <f t="shared" si="1"/>
        <v>201.7386687902316</v>
      </c>
      <c r="H57" s="89">
        <f t="shared" si="2"/>
        <v>252.1733359877895</v>
      </c>
    </row>
    <row r="58" spans="1:8">
      <c r="A58" s="70" t="s">
        <v>110</v>
      </c>
      <c r="B58" s="54" t="s">
        <v>111</v>
      </c>
      <c r="C58" s="75">
        <v>2</v>
      </c>
      <c r="D58" s="79">
        <v>173.66</v>
      </c>
      <c r="E58" s="84">
        <f t="shared" si="0"/>
        <v>347.32</v>
      </c>
      <c r="F58" s="84">
        <f t="shared" si="1"/>
        <v>23.048642909283959</v>
      </c>
      <c r="G58" s="89">
        <f t="shared" si="1"/>
        <v>46.097285818567919</v>
      </c>
      <c r="H58" s="89">
        <f t="shared" si="2"/>
        <v>57.621607273209897</v>
      </c>
    </row>
    <row r="59" spans="1:8">
      <c r="A59" s="70" t="s">
        <v>112</v>
      </c>
      <c r="B59" s="54" t="s">
        <v>113</v>
      </c>
      <c r="C59" s="75">
        <v>2</v>
      </c>
      <c r="D59" s="79">
        <v>190.69</v>
      </c>
      <c r="E59" s="84">
        <f t="shared" si="0"/>
        <v>381.38</v>
      </c>
      <c r="F59" s="84">
        <f t="shared" si="1"/>
        <v>25.308912336585042</v>
      </c>
      <c r="G59" s="89">
        <f t="shared" si="1"/>
        <v>50.617824673170084</v>
      </c>
      <c r="H59" s="89">
        <f t="shared" si="2"/>
        <v>63.272280841462603</v>
      </c>
    </row>
    <row r="60" spans="1:8">
      <c r="A60" s="70" t="s">
        <v>114</v>
      </c>
      <c r="B60" s="54" t="s">
        <v>115</v>
      </c>
      <c r="C60" s="75">
        <v>2</v>
      </c>
      <c r="D60" s="79">
        <v>277.49</v>
      </c>
      <c r="E60" s="84">
        <f t="shared" si="0"/>
        <v>554.98</v>
      </c>
      <c r="F60" s="84">
        <f t="shared" si="1"/>
        <v>36.829252106974586</v>
      </c>
      <c r="G60" s="89">
        <f t="shared" si="1"/>
        <v>73.658504213949172</v>
      </c>
      <c r="H60" s="89">
        <f t="shared" si="2"/>
        <v>92.073130267436468</v>
      </c>
    </row>
    <row r="61" spans="1:8">
      <c r="A61" s="70" t="s">
        <v>116</v>
      </c>
      <c r="B61" s="54" t="s">
        <v>117</v>
      </c>
      <c r="C61" s="75">
        <v>1</v>
      </c>
      <c r="D61" s="79">
        <v>10.11</v>
      </c>
      <c r="E61" s="84">
        <f t="shared" si="0"/>
        <v>10.11</v>
      </c>
      <c r="F61" s="84">
        <f t="shared" si="1"/>
        <v>1.3418275930718693</v>
      </c>
      <c r="G61" s="89">
        <f t="shared" si="1"/>
        <v>1.3418275930718693</v>
      </c>
      <c r="H61" s="89">
        <f t="shared" si="2"/>
        <v>1.6772844913398366</v>
      </c>
    </row>
    <row r="62" spans="1:8">
      <c r="A62" s="70" t="s">
        <v>118</v>
      </c>
      <c r="B62" s="54" t="s">
        <v>119</v>
      </c>
      <c r="C62" s="75">
        <v>1</v>
      </c>
      <c r="D62" s="79">
        <v>79.040000000000006</v>
      </c>
      <c r="E62" s="84">
        <f t="shared" si="0"/>
        <v>79.040000000000006</v>
      </c>
      <c r="F62" s="84">
        <f t="shared" si="1"/>
        <v>10.490410777092043</v>
      </c>
      <c r="G62" s="89">
        <f t="shared" si="1"/>
        <v>10.490410777092043</v>
      </c>
      <c r="H62" s="89">
        <f t="shared" si="2"/>
        <v>13.113013471365054</v>
      </c>
    </row>
    <row r="63" spans="1:8">
      <c r="A63" s="70" t="s">
        <v>120</v>
      </c>
      <c r="B63" s="54" t="s">
        <v>121</v>
      </c>
      <c r="C63" s="75">
        <v>1</v>
      </c>
      <c r="D63" s="79">
        <v>169.6</v>
      </c>
      <c r="E63" s="84">
        <f t="shared" si="0"/>
        <v>169.6</v>
      </c>
      <c r="F63" s="84">
        <f t="shared" si="1"/>
        <v>22.509788307120576</v>
      </c>
      <c r="G63" s="89">
        <f t="shared" si="1"/>
        <v>22.509788307120576</v>
      </c>
      <c r="H63" s="89">
        <f t="shared" si="2"/>
        <v>28.13723538390072</v>
      </c>
    </row>
    <row r="64" spans="1:8">
      <c r="A64" s="70" t="s">
        <v>122</v>
      </c>
      <c r="B64" s="54" t="s">
        <v>123</v>
      </c>
      <c r="C64" s="75">
        <v>1</v>
      </c>
      <c r="D64" s="79">
        <v>90.69</v>
      </c>
      <c r="E64" s="84">
        <f t="shared" si="0"/>
        <v>90.69</v>
      </c>
      <c r="F64" s="84">
        <f t="shared" si="1"/>
        <v>12.036631495122435</v>
      </c>
      <c r="G64" s="89">
        <f t="shared" si="1"/>
        <v>12.036631495122435</v>
      </c>
      <c r="H64" s="89">
        <f t="shared" si="2"/>
        <v>15.045789368903044</v>
      </c>
    </row>
    <row r="65" spans="1:9">
      <c r="A65" s="70" t="s">
        <v>124</v>
      </c>
      <c r="B65" s="54" t="s">
        <v>125</v>
      </c>
      <c r="C65" s="75">
        <v>1</v>
      </c>
      <c r="D65" s="79">
        <v>591.82000000000005</v>
      </c>
      <c r="E65" s="84">
        <f t="shared" si="0"/>
        <v>591.82000000000005</v>
      </c>
      <c r="F65" s="84">
        <f t="shared" si="1"/>
        <v>78.548012475943992</v>
      </c>
      <c r="G65" s="89">
        <f t="shared" si="1"/>
        <v>78.548012475943992</v>
      </c>
      <c r="H65" s="89">
        <f t="shared" si="2"/>
        <v>98.185015594929993</v>
      </c>
    </row>
    <row r="66" spans="1:9">
      <c r="A66" s="70" t="s">
        <v>126</v>
      </c>
      <c r="B66" s="54" t="s">
        <v>127</v>
      </c>
      <c r="C66" s="75">
        <v>2</v>
      </c>
      <c r="D66" s="79">
        <v>1203.06</v>
      </c>
      <c r="E66" s="84">
        <f t="shared" si="0"/>
        <v>2406.12</v>
      </c>
      <c r="F66" s="84">
        <f t="shared" si="1"/>
        <v>159.67350189129999</v>
      </c>
      <c r="G66" s="89">
        <f t="shared" si="1"/>
        <v>319.34700378259998</v>
      </c>
      <c r="H66" s="89">
        <f t="shared" si="2"/>
        <v>399.18375472824999</v>
      </c>
    </row>
    <row r="67" spans="1:9">
      <c r="A67" s="70" t="s">
        <v>128</v>
      </c>
      <c r="B67" s="54" t="s">
        <v>129</v>
      </c>
      <c r="C67" s="75">
        <v>1</v>
      </c>
      <c r="D67" s="79">
        <v>902.93</v>
      </c>
      <c r="E67" s="84">
        <f t="shared" si="0"/>
        <v>902.93</v>
      </c>
      <c r="F67" s="84">
        <f t="shared" si="1"/>
        <v>119.83940540181828</v>
      </c>
      <c r="G67" s="89">
        <f t="shared" si="1"/>
        <v>119.83940540181828</v>
      </c>
      <c r="H67" s="89">
        <f t="shared" si="2"/>
        <v>149.79925675227287</v>
      </c>
    </row>
    <row r="68" spans="1:9">
      <c r="A68" s="70" t="s">
        <v>130</v>
      </c>
      <c r="B68" s="54" t="s">
        <v>131</v>
      </c>
      <c r="C68" s="75">
        <v>1</v>
      </c>
      <c r="D68" s="79">
        <v>86.14</v>
      </c>
      <c r="E68" s="84">
        <f t="shared" si="0"/>
        <v>86.14</v>
      </c>
      <c r="F68" s="84">
        <f t="shared" si="1"/>
        <v>11.432742716835888</v>
      </c>
      <c r="G68" s="89">
        <f t="shared" si="1"/>
        <v>11.432742716835888</v>
      </c>
      <c r="H68" s="89">
        <f t="shared" si="2"/>
        <v>14.29092839604486</v>
      </c>
    </row>
    <row r="69" spans="1:9">
      <c r="A69" s="70" t="s">
        <v>132</v>
      </c>
      <c r="B69" s="54" t="s">
        <v>133</v>
      </c>
      <c r="C69" s="75">
        <v>1</v>
      </c>
      <c r="D69" s="79">
        <v>37.76</v>
      </c>
      <c r="E69" s="84">
        <f t="shared" si="0"/>
        <v>37.76</v>
      </c>
      <c r="F69" s="84">
        <f t="shared" si="1"/>
        <v>5.011613245736279</v>
      </c>
      <c r="G69" s="89">
        <f t="shared" si="1"/>
        <v>5.011613245736279</v>
      </c>
      <c r="H69" s="89">
        <f t="shared" si="2"/>
        <v>6.2645165571703485</v>
      </c>
    </row>
    <row r="70" spans="1:9">
      <c r="A70" s="70" t="s">
        <v>134</v>
      </c>
      <c r="B70" s="54" t="s">
        <v>135</v>
      </c>
      <c r="C70" s="75">
        <v>2</v>
      </c>
      <c r="D70" s="79">
        <v>29.95</v>
      </c>
      <c r="E70" s="84">
        <f t="shared" si="0"/>
        <v>59.9</v>
      </c>
      <c r="F70" s="84">
        <f t="shared" si="1"/>
        <v>3.9750481120180501</v>
      </c>
      <c r="G70" s="89">
        <f t="shared" si="1"/>
        <v>7.9500962240361002</v>
      </c>
      <c r="H70" s="89">
        <f t="shared" si="2"/>
        <v>9.9376202800451257</v>
      </c>
    </row>
    <row r="71" spans="1:9">
      <c r="A71" s="70" t="s">
        <v>136</v>
      </c>
      <c r="B71" s="54" t="s">
        <v>137</v>
      </c>
      <c r="C71" s="75">
        <v>1</v>
      </c>
      <c r="D71" s="79">
        <v>20.239999999999998</v>
      </c>
      <c r="E71" s="84">
        <f t="shared" si="0"/>
        <v>20.239999999999998</v>
      </c>
      <c r="F71" s="84">
        <f t="shared" ref="F71:G95" si="3">D71/7.5345</f>
        <v>2.6863096423120312</v>
      </c>
      <c r="G71" s="89">
        <f t="shared" si="3"/>
        <v>2.6863096423120312</v>
      </c>
      <c r="H71" s="89">
        <f t="shared" ref="H71:H134" si="4">1.25*G71</f>
        <v>3.3578870528900389</v>
      </c>
    </row>
    <row r="72" spans="1:9">
      <c r="A72" s="70" t="s">
        <v>138</v>
      </c>
      <c r="B72" s="54" t="s">
        <v>139</v>
      </c>
      <c r="C72" s="75">
        <v>1</v>
      </c>
      <c r="D72" s="79">
        <v>12.8</v>
      </c>
      <c r="E72" s="84">
        <f t="shared" si="0"/>
        <v>12.8</v>
      </c>
      <c r="F72" s="84">
        <f t="shared" si="3"/>
        <v>1.6988519477072135</v>
      </c>
      <c r="G72" s="89">
        <f t="shared" si="3"/>
        <v>1.6988519477072135</v>
      </c>
      <c r="H72" s="89">
        <f t="shared" si="4"/>
        <v>2.1235649346340169</v>
      </c>
    </row>
    <row r="73" spans="1:9">
      <c r="A73" s="70" t="s">
        <v>140</v>
      </c>
      <c r="B73" s="54" t="s">
        <v>141</v>
      </c>
      <c r="C73" s="75">
        <v>2</v>
      </c>
      <c r="D73" s="79">
        <v>79.040000000000006</v>
      </c>
      <c r="E73" s="84">
        <f t="shared" si="0"/>
        <v>158.08000000000001</v>
      </c>
      <c r="F73" s="84">
        <f t="shared" si="3"/>
        <v>10.490410777092043</v>
      </c>
      <c r="G73" s="89">
        <f t="shared" si="3"/>
        <v>20.980821554184086</v>
      </c>
      <c r="H73" s="89">
        <f t="shared" si="4"/>
        <v>26.226026942730108</v>
      </c>
    </row>
    <row r="74" spans="1:9">
      <c r="A74" s="70" t="s">
        <v>142</v>
      </c>
      <c r="B74" s="54" t="s">
        <v>143</v>
      </c>
      <c r="C74" s="75">
        <v>2</v>
      </c>
      <c r="D74" s="79">
        <v>104.53</v>
      </c>
      <c r="E74" s="84">
        <f t="shared" si="0"/>
        <v>209.06</v>
      </c>
      <c r="F74" s="84">
        <f t="shared" si="3"/>
        <v>13.87351516358086</v>
      </c>
      <c r="G74" s="89">
        <f t="shared" si="3"/>
        <v>27.74703032716172</v>
      </c>
      <c r="H74" s="89">
        <f t="shared" si="4"/>
        <v>34.683787908952148</v>
      </c>
    </row>
    <row r="75" spans="1:9">
      <c r="A75" s="70" t="s">
        <v>144</v>
      </c>
      <c r="B75" s="54" t="s">
        <v>145</v>
      </c>
      <c r="C75" s="75">
        <v>2</v>
      </c>
      <c r="D75" s="79">
        <v>208.02</v>
      </c>
      <c r="E75" s="84">
        <f t="shared" si="0"/>
        <v>416.04</v>
      </c>
      <c r="F75" s="84">
        <f t="shared" si="3"/>
        <v>27.608998606410513</v>
      </c>
      <c r="G75" s="89">
        <f t="shared" si="3"/>
        <v>55.217997212821025</v>
      </c>
      <c r="H75" s="89">
        <f t="shared" si="4"/>
        <v>69.02249651602628</v>
      </c>
    </row>
    <row r="76" spans="1:9">
      <c r="A76" s="70" t="s">
        <v>146</v>
      </c>
      <c r="B76" s="54" t="s">
        <v>147</v>
      </c>
      <c r="C76" s="75">
        <v>2</v>
      </c>
      <c r="D76" s="79">
        <v>23.42</v>
      </c>
      <c r="E76" s="84">
        <f t="shared" si="0"/>
        <v>46.84</v>
      </c>
      <c r="F76" s="84">
        <f t="shared" si="3"/>
        <v>3.1083681730705424</v>
      </c>
      <c r="G76" s="89">
        <f t="shared" si="3"/>
        <v>6.2167363461410847</v>
      </c>
      <c r="H76" s="89">
        <f t="shared" si="4"/>
        <v>7.7709204326763555</v>
      </c>
    </row>
    <row r="77" spans="1:9">
      <c r="A77" s="70" t="s">
        <v>148</v>
      </c>
      <c r="B77" s="54" t="s">
        <v>149</v>
      </c>
      <c r="C77" s="75">
        <v>2</v>
      </c>
      <c r="D77" s="79">
        <v>434.66</v>
      </c>
      <c r="E77" s="84">
        <f t="shared" si="0"/>
        <v>869.32</v>
      </c>
      <c r="F77" s="84">
        <f t="shared" si="3"/>
        <v>57.689295905501361</v>
      </c>
      <c r="G77" s="89">
        <f t="shared" si="3"/>
        <v>115.37859181100272</v>
      </c>
      <c r="H77" s="89">
        <f t="shared" si="4"/>
        <v>144.22323976375341</v>
      </c>
    </row>
    <row r="78" spans="1:9">
      <c r="A78" s="70" t="s">
        <v>150</v>
      </c>
      <c r="B78" s="54" t="s">
        <v>151</v>
      </c>
      <c r="C78" s="75">
        <v>2</v>
      </c>
      <c r="D78" s="79">
        <v>220.3</v>
      </c>
      <c r="E78" s="84">
        <f t="shared" si="0"/>
        <v>440.6</v>
      </c>
      <c r="F78" s="84">
        <f t="shared" si="3"/>
        <v>29.23883469374212</v>
      </c>
      <c r="G78" s="89">
        <f t="shared" si="3"/>
        <v>58.477669387484241</v>
      </c>
      <c r="H78" s="89">
        <f t="shared" si="4"/>
        <v>73.097086734355301</v>
      </c>
    </row>
    <row r="79" spans="1:9">
      <c r="A79" s="70" t="s">
        <v>152</v>
      </c>
      <c r="B79" s="54" t="s">
        <v>153</v>
      </c>
      <c r="C79" s="75">
        <v>1</v>
      </c>
      <c r="D79" s="79">
        <v>120.43</v>
      </c>
      <c r="E79" s="84">
        <f t="shared" si="0"/>
        <v>120.43</v>
      </c>
      <c r="F79" s="84">
        <f t="shared" si="3"/>
        <v>15.983807817373416</v>
      </c>
      <c r="G79" s="89">
        <f t="shared" si="3"/>
        <v>15.983807817373416</v>
      </c>
      <c r="H79" s="89">
        <f t="shared" si="4"/>
        <v>19.979759771716768</v>
      </c>
    </row>
    <row r="80" spans="1:9">
      <c r="A80" s="70" t="s">
        <v>154</v>
      </c>
      <c r="B80" s="54" t="s">
        <v>155</v>
      </c>
      <c r="C80" s="75">
        <v>1</v>
      </c>
      <c r="D80" s="79">
        <v>116.18</v>
      </c>
      <c r="E80" s="84">
        <f t="shared" si="0"/>
        <v>116.18</v>
      </c>
      <c r="F80" s="84">
        <f t="shared" si="3"/>
        <v>15.419735881611254</v>
      </c>
      <c r="G80" s="89">
        <f t="shared" si="3"/>
        <v>15.419735881611254</v>
      </c>
      <c r="H80" s="89">
        <f t="shared" si="4"/>
        <v>19.274669852014068</v>
      </c>
      <c r="I80" s="136"/>
    </row>
    <row r="81" spans="1:9">
      <c r="A81" s="70" t="s">
        <v>156</v>
      </c>
      <c r="B81" s="54" t="s">
        <v>157</v>
      </c>
      <c r="C81" s="75">
        <v>3</v>
      </c>
      <c r="D81" s="79">
        <v>67.260000000000005</v>
      </c>
      <c r="E81" s="84">
        <f t="shared" si="0"/>
        <v>201.78000000000003</v>
      </c>
      <c r="F81" s="84">
        <f t="shared" si="3"/>
        <v>8.9269360939677487</v>
      </c>
      <c r="G81" s="89">
        <f t="shared" si="3"/>
        <v>26.780808281903248</v>
      </c>
      <c r="H81" s="89">
        <f t="shared" si="4"/>
        <v>33.476010352379063</v>
      </c>
    </row>
    <row r="82" spans="1:9">
      <c r="A82" s="70" t="s">
        <v>158</v>
      </c>
      <c r="B82" s="54" t="s">
        <v>159</v>
      </c>
      <c r="C82" s="75">
        <v>1</v>
      </c>
      <c r="D82" s="79">
        <v>47</v>
      </c>
      <c r="E82" s="84">
        <f t="shared" si="0"/>
        <v>47</v>
      </c>
      <c r="F82" s="84">
        <f t="shared" si="3"/>
        <v>6.237971995487424</v>
      </c>
      <c r="G82" s="89">
        <f t="shared" si="3"/>
        <v>6.237971995487424</v>
      </c>
      <c r="H82" s="89">
        <f t="shared" si="4"/>
        <v>7.79746499435928</v>
      </c>
    </row>
    <row r="83" spans="1:9">
      <c r="A83" s="70" t="s">
        <v>160</v>
      </c>
      <c r="B83" s="54" t="s">
        <v>161</v>
      </c>
      <c r="C83" s="75">
        <v>1</v>
      </c>
      <c r="D83" s="79">
        <v>48.36</v>
      </c>
      <c r="E83" s="84">
        <f t="shared" si="0"/>
        <v>48.36</v>
      </c>
      <c r="F83" s="84">
        <f t="shared" si="3"/>
        <v>6.4184750149313157</v>
      </c>
      <c r="G83" s="89">
        <f t="shared" si="3"/>
        <v>6.4184750149313157</v>
      </c>
      <c r="H83" s="89">
        <f t="shared" si="4"/>
        <v>8.023093768664145</v>
      </c>
    </row>
    <row r="84" spans="1:9">
      <c r="A84" s="70" t="s">
        <v>162</v>
      </c>
      <c r="B84" s="54" t="s">
        <v>163</v>
      </c>
      <c r="C84" s="75">
        <v>1</v>
      </c>
      <c r="D84" s="79">
        <v>724.42</v>
      </c>
      <c r="E84" s="84">
        <f t="shared" si="0"/>
        <v>724.42</v>
      </c>
      <c r="F84" s="84">
        <f t="shared" si="3"/>
        <v>96.147056871723393</v>
      </c>
      <c r="G84" s="89">
        <f t="shared" si="3"/>
        <v>96.147056871723393</v>
      </c>
      <c r="H84" s="89">
        <f t="shared" si="4"/>
        <v>120.18382108965424</v>
      </c>
    </row>
    <row r="85" spans="1:9">
      <c r="A85" s="70" t="s">
        <v>164</v>
      </c>
      <c r="B85" s="54" t="s">
        <v>165</v>
      </c>
      <c r="C85" s="75">
        <v>4</v>
      </c>
      <c r="D85" s="79">
        <v>42.3</v>
      </c>
      <c r="E85" s="84">
        <f t="shared" si="0"/>
        <v>169.2</v>
      </c>
      <c r="F85" s="84">
        <f t="shared" si="3"/>
        <v>5.6141747959386814</v>
      </c>
      <c r="G85" s="89">
        <f t="shared" si="3"/>
        <v>22.456699183754726</v>
      </c>
      <c r="H85" s="89">
        <f t="shared" si="4"/>
        <v>28.070873979693406</v>
      </c>
    </row>
    <row r="86" spans="1:9">
      <c r="A86" s="70" t="s">
        <v>166</v>
      </c>
      <c r="B86" s="54" t="s">
        <v>167</v>
      </c>
      <c r="C86" s="75">
        <v>1</v>
      </c>
      <c r="D86" s="79">
        <v>286.72000000000003</v>
      </c>
      <c r="E86" s="84">
        <f t="shared" si="0"/>
        <v>286.72000000000003</v>
      </c>
      <c r="F86" s="84">
        <f t="shared" si="3"/>
        <v>38.054283628641585</v>
      </c>
      <c r="G86" s="89">
        <f t="shared" si="3"/>
        <v>38.054283628641585</v>
      </c>
      <c r="H86" s="89">
        <f t="shared" si="4"/>
        <v>47.567854535801985</v>
      </c>
    </row>
    <row r="87" spans="1:9">
      <c r="A87" s="70" t="s">
        <v>168</v>
      </c>
      <c r="B87" s="54" t="s">
        <v>169</v>
      </c>
      <c r="C87" s="75">
        <v>2</v>
      </c>
      <c r="D87" s="79">
        <v>66.22</v>
      </c>
      <c r="E87" s="84">
        <f t="shared" si="0"/>
        <v>132.44</v>
      </c>
      <c r="F87" s="84">
        <f t="shared" si="3"/>
        <v>8.7889043732165373</v>
      </c>
      <c r="G87" s="89">
        <f t="shared" si="3"/>
        <v>17.577808746433075</v>
      </c>
      <c r="H87" s="89">
        <f t="shared" si="4"/>
        <v>21.972260933041344</v>
      </c>
    </row>
    <row r="88" spans="1:9">
      <c r="A88" s="70" t="s">
        <v>170</v>
      </c>
      <c r="B88" s="54" t="s">
        <v>171</v>
      </c>
      <c r="C88" s="75">
        <v>1</v>
      </c>
      <c r="D88" s="79">
        <v>57.82</v>
      </c>
      <c r="E88" s="84">
        <f t="shared" si="0"/>
        <v>57.82</v>
      </c>
      <c r="F88" s="84">
        <f t="shared" si="3"/>
        <v>7.6740327825336783</v>
      </c>
      <c r="G88" s="89">
        <f t="shared" si="3"/>
        <v>7.6740327825336783</v>
      </c>
      <c r="H88" s="89">
        <f t="shared" si="4"/>
        <v>9.5925409781670972</v>
      </c>
    </row>
    <row r="89" spans="1:9">
      <c r="A89" s="70" t="s">
        <v>172</v>
      </c>
      <c r="B89" s="54" t="s">
        <v>173</v>
      </c>
      <c r="C89" s="75">
        <v>1</v>
      </c>
      <c r="D89" s="79">
        <v>78</v>
      </c>
      <c r="E89" s="84">
        <f t="shared" si="0"/>
        <v>78</v>
      </c>
      <c r="F89" s="84">
        <f t="shared" si="3"/>
        <v>10.352379056340832</v>
      </c>
      <c r="G89" s="89">
        <f t="shared" si="3"/>
        <v>10.352379056340832</v>
      </c>
      <c r="H89" s="89">
        <f t="shared" si="4"/>
        <v>12.940473820426039</v>
      </c>
    </row>
    <row r="90" spans="1:9">
      <c r="A90" s="70" t="s">
        <v>174</v>
      </c>
      <c r="B90" s="54" t="s">
        <v>175</v>
      </c>
      <c r="C90" s="75">
        <v>12</v>
      </c>
      <c r="D90" s="79">
        <v>66.75</v>
      </c>
      <c r="E90" s="84">
        <f t="shared" si="0"/>
        <v>801</v>
      </c>
      <c r="F90" s="84">
        <f t="shared" si="3"/>
        <v>8.8592474616762882</v>
      </c>
      <c r="G90" s="89">
        <f t="shared" si="3"/>
        <v>106.31096954011547</v>
      </c>
      <c r="H90" s="89">
        <f t="shared" si="4"/>
        <v>132.88871192514432</v>
      </c>
    </row>
    <row r="91" spans="1:9">
      <c r="A91" s="70" t="s">
        <v>176</v>
      </c>
      <c r="B91" s="54" t="s">
        <v>177</v>
      </c>
      <c r="C91" s="75">
        <v>12</v>
      </c>
      <c r="D91" s="79">
        <v>119.01</v>
      </c>
      <c r="E91" s="84">
        <f t="shared" si="0"/>
        <v>1428.1200000000001</v>
      </c>
      <c r="F91" s="84">
        <f t="shared" si="3"/>
        <v>15.795341429424646</v>
      </c>
      <c r="G91" s="89">
        <f t="shared" si="3"/>
        <v>189.54409715309578</v>
      </c>
      <c r="H91" s="89">
        <f t="shared" si="4"/>
        <v>236.93012144136972</v>
      </c>
    </row>
    <row r="92" spans="1:9">
      <c r="A92" s="70" t="s">
        <v>178</v>
      </c>
      <c r="B92" s="54" t="s">
        <v>179</v>
      </c>
      <c r="C92" s="75">
        <v>4</v>
      </c>
      <c r="D92" s="79">
        <v>72.37</v>
      </c>
      <c r="E92" s="84">
        <f t="shared" si="0"/>
        <v>289.48</v>
      </c>
      <c r="F92" s="84">
        <f t="shared" si="3"/>
        <v>9.6051496449664882</v>
      </c>
      <c r="G92" s="89">
        <f t="shared" si="3"/>
        <v>38.420598579865953</v>
      </c>
      <c r="H92" s="89">
        <f t="shared" si="4"/>
        <v>48.025748224832441</v>
      </c>
    </row>
    <row r="93" spans="1:9">
      <c r="A93" s="70" t="s">
        <v>180</v>
      </c>
      <c r="B93" s="54" t="s">
        <v>181</v>
      </c>
      <c r="C93" s="75">
        <v>4</v>
      </c>
      <c r="D93" s="79">
        <v>56.4</v>
      </c>
      <c r="E93" s="84">
        <f t="shared" si="0"/>
        <v>225.6</v>
      </c>
      <c r="F93" s="84">
        <f t="shared" si="3"/>
        <v>7.4855663945849091</v>
      </c>
      <c r="G93" s="89">
        <f t="shared" si="3"/>
        <v>29.942265578339637</v>
      </c>
      <c r="H93" s="89">
        <f t="shared" si="4"/>
        <v>37.427831972924544</v>
      </c>
    </row>
    <row r="94" spans="1:9">
      <c r="A94" s="70" t="s">
        <v>182</v>
      </c>
      <c r="B94" s="54" t="s">
        <v>183</v>
      </c>
      <c r="C94" s="75">
        <v>30</v>
      </c>
      <c r="D94" s="79">
        <v>43.34</v>
      </c>
      <c r="E94" s="84">
        <f t="shared" si="0"/>
        <v>1300.2</v>
      </c>
      <c r="F94" s="84">
        <f t="shared" si="3"/>
        <v>5.7522065166898937</v>
      </c>
      <c r="G94" s="89">
        <f t="shared" si="3"/>
        <v>172.56619550069678</v>
      </c>
      <c r="H94" s="89">
        <f t="shared" si="4"/>
        <v>215.70774437587096</v>
      </c>
    </row>
    <row r="95" spans="1:9">
      <c r="A95" s="70" t="s">
        <v>184</v>
      </c>
      <c r="B95" s="54" t="s">
        <v>185</v>
      </c>
      <c r="C95" s="75">
        <v>30</v>
      </c>
      <c r="D95" s="79">
        <v>43.86</v>
      </c>
      <c r="E95" s="84">
        <f t="shared" si="0"/>
        <v>1315.8</v>
      </c>
      <c r="F95" s="84">
        <f t="shared" si="3"/>
        <v>5.8212223770654985</v>
      </c>
      <c r="G95" s="89">
        <f t="shared" si="3"/>
        <v>174.63667131196493</v>
      </c>
      <c r="H95" s="89">
        <f t="shared" si="4"/>
        <v>218.29583913995617</v>
      </c>
    </row>
    <row r="96" spans="1:9" ht="24">
      <c r="A96" s="70" t="s">
        <v>881</v>
      </c>
      <c r="B96" s="97" t="s">
        <v>842</v>
      </c>
      <c r="C96" s="93">
        <v>1</v>
      </c>
      <c r="D96" s="94"/>
      <c r="E96" s="94"/>
      <c r="F96" s="100">
        <v>206.80199999999999</v>
      </c>
      <c r="G96" s="101">
        <v>206.80199999999999</v>
      </c>
      <c r="H96" s="89">
        <f t="shared" si="4"/>
        <v>258.5025</v>
      </c>
      <c r="I96" s="136"/>
    </row>
    <row r="97" spans="1:8">
      <c r="A97" s="70" t="s">
        <v>882</v>
      </c>
      <c r="B97" s="97" t="s">
        <v>843</v>
      </c>
      <c r="C97" s="93">
        <v>1</v>
      </c>
      <c r="D97" s="94"/>
      <c r="E97" s="94"/>
      <c r="F97" s="95">
        <v>72.774000000000001</v>
      </c>
      <c r="G97" s="96">
        <v>72.774000000000001</v>
      </c>
      <c r="H97" s="89">
        <f t="shared" si="4"/>
        <v>90.967500000000001</v>
      </c>
    </row>
    <row r="98" spans="1:8">
      <c r="A98" s="70" t="s">
        <v>883</v>
      </c>
      <c r="B98" s="97" t="s">
        <v>844</v>
      </c>
      <c r="C98" s="93">
        <v>2</v>
      </c>
      <c r="D98" s="94"/>
      <c r="E98" s="94"/>
      <c r="F98" s="95">
        <v>48.96</v>
      </c>
      <c r="G98" s="96">
        <v>97.92</v>
      </c>
      <c r="H98" s="89">
        <f t="shared" si="4"/>
        <v>122.4</v>
      </c>
    </row>
    <row r="99" spans="1:8">
      <c r="A99" s="70" t="s">
        <v>884</v>
      </c>
      <c r="B99" s="97" t="s">
        <v>845</v>
      </c>
      <c r="C99" s="93">
        <v>8</v>
      </c>
      <c r="D99" s="94"/>
      <c r="E99" s="94"/>
      <c r="F99" s="95">
        <v>5.4539999999999997</v>
      </c>
      <c r="G99" s="96">
        <v>43.631999999999998</v>
      </c>
      <c r="H99" s="89">
        <f t="shared" si="4"/>
        <v>54.54</v>
      </c>
    </row>
    <row r="100" spans="1:8">
      <c r="A100" s="70" t="s">
        <v>885</v>
      </c>
      <c r="B100" s="97" t="s">
        <v>846</v>
      </c>
      <c r="C100" s="93">
        <v>8</v>
      </c>
      <c r="D100" s="94"/>
      <c r="E100" s="94"/>
      <c r="F100" s="95">
        <v>4.1219999999999999</v>
      </c>
      <c r="G100" s="96">
        <v>32.975999999999999</v>
      </c>
      <c r="H100" s="89">
        <f t="shared" si="4"/>
        <v>41.22</v>
      </c>
    </row>
    <row r="101" spans="1:8">
      <c r="A101" s="70" t="s">
        <v>886</v>
      </c>
      <c r="B101" s="97" t="s">
        <v>847</v>
      </c>
      <c r="C101" s="93">
        <v>2</v>
      </c>
      <c r="D101" s="94"/>
      <c r="E101" s="94"/>
      <c r="F101" s="95">
        <v>7.9470000000000001</v>
      </c>
      <c r="G101" s="96">
        <v>15.894</v>
      </c>
      <c r="H101" s="89">
        <f t="shared" si="4"/>
        <v>19.8675</v>
      </c>
    </row>
    <row r="102" spans="1:8">
      <c r="A102" s="70" t="s">
        <v>887</v>
      </c>
      <c r="B102" s="97" t="s">
        <v>846</v>
      </c>
      <c r="C102" s="93">
        <v>2</v>
      </c>
      <c r="D102" s="94"/>
      <c r="E102" s="94"/>
      <c r="F102" s="95">
        <v>4.1219999999999999</v>
      </c>
      <c r="G102" s="96">
        <v>8.2439999999999998</v>
      </c>
      <c r="H102" s="89">
        <f t="shared" si="4"/>
        <v>10.305</v>
      </c>
    </row>
    <row r="103" spans="1:8">
      <c r="A103" s="70" t="s">
        <v>888</v>
      </c>
      <c r="B103" s="97" t="s">
        <v>848</v>
      </c>
      <c r="C103" s="93">
        <v>4</v>
      </c>
      <c r="D103" s="94"/>
      <c r="E103" s="94"/>
      <c r="F103" s="95">
        <v>19.314</v>
      </c>
      <c r="G103" s="96">
        <v>77.256</v>
      </c>
      <c r="H103" s="89">
        <f t="shared" si="4"/>
        <v>96.57</v>
      </c>
    </row>
    <row r="104" spans="1:8">
      <c r="A104" s="70" t="s">
        <v>889</v>
      </c>
      <c r="B104" s="97" t="s">
        <v>849</v>
      </c>
      <c r="C104" s="93">
        <v>1</v>
      </c>
      <c r="D104" s="94"/>
      <c r="E104" s="94"/>
      <c r="F104" s="95">
        <v>17.513999999999999</v>
      </c>
      <c r="G104" s="96">
        <v>17.513999999999999</v>
      </c>
      <c r="H104" s="89">
        <f t="shared" si="4"/>
        <v>21.892499999999998</v>
      </c>
    </row>
    <row r="105" spans="1:8">
      <c r="A105" s="70" t="s">
        <v>890</v>
      </c>
      <c r="B105" s="97" t="s">
        <v>850</v>
      </c>
      <c r="C105" s="93">
        <v>1</v>
      </c>
      <c r="D105" s="94"/>
      <c r="E105" s="94"/>
      <c r="F105" s="95">
        <v>4.4279999999999999</v>
      </c>
      <c r="G105" s="96">
        <v>4.4279999999999999</v>
      </c>
      <c r="H105" s="89">
        <f t="shared" si="4"/>
        <v>5.5350000000000001</v>
      </c>
    </row>
    <row r="106" spans="1:8">
      <c r="A106" s="70" t="s">
        <v>891</v>
      </c>
      <c r="B106" s="97" t="s">
        <v>851</v>
      </c>
      <c r="C106" s="93">
        <v>2</v>
      </c>
      <c r="D106" s="94"/>
      <c r="E106" s="94"/>
      <c r="F106" s="95">
        <v>4.4279999999999999</v>
      </c>
      <c r="G106" s="96">
        <v>8.8559999999999999</v>
      </c>
      <c r="H106" s="89">
        <f t="shared" si="4"/>
        <v>11.07</v>
      </c>
    </row>
    <row r="107" spans="1:8">
      <c r="A107" s="70" t="s">
        <v>892</v>
      </c>
      <c r="B107" s="97" t="s">
        <v>852</v>
      </c>
      <c r="C107" s="93">
        <v>2</v>
      </c>
      <c r="D107" s="94"/>
      <c r="E107" s="94"/>
      <c r="F107" s="95">
        <v>324.09899999999999</v>
      </c>
      <c r="G107" s="96">
        <v>648.19799999999998</v>
      </c>
      <c r="H107" s="89">
        <f t="shared" si="4"/>
        <v>810.24749999999995</v>
      </c>
    </row>
    <row r="108" spans="1:8">
      <c r="A108" s="70" t="s">
        <v>893</v>
      </c>
      <c r="B108" s="97" t="s">
        <v>853</v>
      </c>
      <c r="C108" s="93">
        <v>1</v>
      </c>
      <c r="D108" s="94"/>
      <c r="E108" s="94"/>
      <c r="F108" s="95">
        <v>182.34899999999999</v>
      </c>
      <c r="G108" s="96">
        <v>182.34899999999999</v>
      </c>
      <c r="H108" s="89">
        <f t="shared" si="4"/>
        <v>227.93624999999997</v>
      </c>
    </row>
    <row r="109" spans="1:8">
      <c r="A109" s="70" t="s">
        <v>894</v>
      </c>
      <c r="B109" s="97" t="s">
        <v>854</v>
      </c>
      <c r="C109" s="93">
        <v>10</v>
      </c>
      <c r="D109" s="94"/>
      <c r="E109" s="94"/>
      <c r="F109" s="95">
        <v>14.526</v>
      </c>
      <c r="G109" s="96">
        <v>145.26</v>
      </c>
      <c r="H109" s="89">
        <f t="shared" si="4"/>
        <v>181.57499999999999</v>
      </c>
    </row>
    <row r="110" spans="1:8">
      <c r="A110" s="70" t="s">
        <v>895</v>
      </c>
      <c r="B110" s="97" t="s">
        <v>846</v>
      </c>
      <c r="C110" s="93">
        <v>20</v>
      </c>
      <c r="D110" s="94"/>
      <c r="E110" s="94"/>
      <c r="F110" s="95">
        <v>4.1219999999999999</v>
      </c>
      <c r="G110" s="96">
        <v>82.44</v>
      </c>
      <c r="H110" s="89">
        <f t="shared" si="4"/>
        <v>103.05</v>
      </c>
    </row>
    <row r="111" spans="1:8">
      <c r="A111" s="70" t="s">
        <v>896</v>
      </c>
      <c r="B111" s="97" t="s">
        <v>857</v>
      </c>
      <c r="C111" s="93">
        <v>4</v>
      </c>
      <c r="D111" s="94"/>
      <c r="E111" s="94"/>
      <c r="F111" s="95">
        <v>10.17</v>
      </c>
      <c r="G111" s="96">
        <v>40.68</v>
      </c>
      <c r="H111" s="89">
        <f t="shared" si="4"/>
        <v>50.85</v>
      </c>
    </row>
    <row r="112" spans="1:8">
      <c r="A112" s="70" t="s">
        <v>897</v>
      </c>
      <c r="B112" s="97" t="s">
        <v>858</v>
      </c>
      <c r="C112" s="93">
        <v>4</v>
      </c>
      <c r="D112" s="94"/>
      <c r="E112" s="94"/>
      <c r="F112" s="95">
        <v>10.422000000000001</v>
      </c>
      <c r="G112" s="96">
        <v>41.688000000000002</v>
      </c>
      <c r="H112" s="89">
        <f t="shared" si="4"/>
        <v>52.11</v>
      </c>
    </row>
    <row r="113" spans="1:8">
      <c r="A113" s="70" t="s">
        <v>898</v>
      </c>
      <c r="B113" s="97" t="s">
        <v>859</v>
      </c>
      <c r="C113" s="93">
        <v>4</v>
      </c>
      <c r="D113" s="94"/>
      <c r="E113" s="94"/>
      <c r="F113" s="95">
        <v>5.31</v>
      </c>
      <c r="G113" s="96">
        <v>21.24</v>
      </c>
      <c r="H113" s="89">
        <f t="shared" si="4"/>
        <v>26.549999999999997</v>
      </c>
    </row>
    <row r="114" spans="1:8" ht="24">
      <c r="A114" s="70" t="s">
        <v>899</v>
      </c>
      <c r="B114" s="97" t="s">
        <v>860</v>
      </c>
      <c r="C114" s="93">
        <v>4</v>
      </c>
      <c r="D114" s="94"/>
      <c r="E114" s="94"/>
      <c r="F114" s="95">
        <v>5.7510000000000003</v>
      </c>
      <c r="G114" s="96">
        <v>23.004000000000001</v>
      </c>
      <c r="H114" s="89">
        <f t="shared" si="4"/>
        <v>28.755000000000003</v>
      </c>
    </row>
    <row r="115" spans="1:8" ht="24">
      <c r="A115" s="70" t="s">
        <v>900</v>
      </c>
      <c r="B115" s="97" t="s">
        <v>861</v>
      </c>
      <c r="C115" s="93">
        <v>4</v>
      </c>
      <c r="D115" s="94"/>
      <c r="E115" s="94"/>
      <c r="F115" s="95">
        <v>26.289000000000001</v>
      </c>
      <c r="G115" s="96">
        <v>105.15600000000001</v>
      </c>
      <c r="H115" s="89">
        <f t="shared" si="4"/>
        <v>131.44499999999999</v>
      </c>
    </row>
    <row r="116" spans="1:8">
      <c r="A116" s="70" t="s">
        <v>901</v>
      </c>
      <c r="B116" s="97" t="s">
        <v>862</v>
      </c>
      <c r="C116" s="93">
        <v>4</v>
      </c>
      <c r="D116" s="94"/>
      <c r="E116" s="94"/>
      <c r="F116" s="95">
        <v>15.173999999999999</v>
      </c>
      <c r="G116" s="96">
        <v>60.695999999999998</v>
      </c>
      <c r="H116" s="89">
        <f t="shared" si="4"/>
        <v>75.87</v>
      </c>
    </row>
    <row r="117" spans="1:8">
      <c r="A117" s="70" t="s">
        <v>902</v>
      </c>
      <c r="B117" s="97" t="s">
        <v>863</v>
      </c>
      <c r="C117" s="93">
        <v>4</v>
      </c>
      <c r="D117" s="94"/>
      <c r="E117" s="94"/>
      <c r="F117" s="95">
        <v>35.127000000000002</v>
      </c>
      <c r="G117" s="96">
        <v>140.50800000000001</v>
      </c>
      <c r="H117" s="89">
        <f t="shared" si="4"/>
        <v>175.63500000000002</v>
      </c>
    </row>
    <row r="118" spans="1:8" ht="24">
      <c r="A118" s="70" t="s">
        <v>903</v>
      </c>
      <c r="B118" s="97" t="s">
        <v>864</v>
      </c>
      <c r="C118" s="93">
        <v>4</v>
      </c>
      <c r="D118" s="94"/>
      <c r="E118" s="94"/>
      <c r="F118" s="95">
        <v>24.939</v>
      </c>
      <c r="G118" s="96">
        <v>99.756</v>
      </c>
      <c r="H118" s="89">
        <f t="shared" si="4"/>
        <v>124.69499999999999</v>
      </c>
    </row>
    <row r="119" spans="1:8">
      <c r="A119" s="70" t="s">
        <v>904</v>
      </c>
      <c r="B119" s="97" t="s">
        <v>865</v>
      </c>
      <c r="C119" s="93">
        <v>2</v>
      </c>
      <c r="D119" s="94"/>
      <c r="E119" s="94"/>
      <c r="F119" s="95">
        <v>20.672999999999998</v>
      </c>
      <c r="G119" s="96">
        <v>41.345999999999997</v>
      </c>
      <c r="H119" s="89">
        <f t="shared" si="4"/>
        <v>51.682499999999997</v>
      </c>
    </row>
    <row r="120" spans="1:8">
      <c r="A120" s="70" t="s">
        <v>905</v>
      </c>
      <c r="B120" s="97" t="s">
        <v>866</v>
      </c>
      <c r="C120" s="93">
        <v>2</v>
      </c>
      <c r="D120" s="94"/>
      <c r="E120" s="94"/>
      <c r="F120" s="95">
        <v>19.638000000000002</v>
      </c>
      <c r="G120" s="96">
        <v>39.276000000000003</v>
      </c>
      <c r="H120" s="89">
        <f t="shared" si="4"/>
        <v>49.095000000000006</v>
      </c>
    </row>
    <row r="121" spans="1:8" ht="24">
      <c r="A121" s="70" t="s">
        <v>906</v>
      </c>
      <c r="B121" s="97" t="s">
        <v>867</v>
      </c>
      <c r="C121" s="93">
        <v>1</v>
      </c>
      <c r="D121" s="94"/>
      <c r="E121" s="94"/>
      <c r="F121" s="95">
        <v>18.882000000000001</v>
      </c>
      <c r="G121" s="96">
        <v>18.882000000000001</v>
      </c>
      <c r="H121" s="89">
        <f t="shared" si="4"/>
        <v>23.602500000000003</v>
      </c>
    </row>
    <row r="122" spans="1:8" ht="24">
      <c r="A122" s="70" t="s">
        <v>907</v>
      </c>
      <c r="B122" s="97" t="s">
        <v>868</v>
      </c>
      <c r="C122" s="93">
        <v>4</v>
      </c>
      <c r="D122" s="94"/>
      <c r="E122" s="94"/>
      <c r="F122" s="95">
        <v>35.594999999999999</v>
      </c>
      <c r="G122" s="96">
        <v>142.38</v>
      </c>
      <c r="H122" s="89">
        <f t="shared" si="4"/>
        <v>177.97499999999999</v>
      </c>
    </row>
    <row r="123" spans="1:8" ht="24">
      <c r="A123" s="70" t="s">
        <v>908</v>
      </c>
      <c r="B123" s="97" t="s">
        <v>869</v>
      </c>
      <c r="C123" s="93">
        <v>1</v>
      </c>
      <c r="D123" s="94"/>
      <c r="E123" s="94"/>
      <c r="F123" s="95">
        <v>29.132999999999999</v>
      </c>
      <c r="G123" s="96">
        <v>29.132999999999999</v>
      </c>
      <c r="H123" s="89">
        <f t="shared" si="4"/>
        <v>36.416249999999998</v>
      </c>
    </row>
    <row r="124" spans="1:8">
      <c r="A124" s="70" t="s">
        <v>909</v>
      </c>
      <c r="B124" s="97" t="s">
        <v>870</v>
      </c>
      <c r="C124" s="93">
        <v>2</v>
      </c>
      <c r="D124" s="94"/>
      <c r="E124" s="94"/>
      <c r="F124" s="95">
        <v>19.314</v>
      </c>
      <c r="G124" s="96">
        <v>38.628</v>
      </c>
      <c r="H124" s="89">
        <f t="shared" si="4"/>
        <v>48.284999999999997</v>
      </c>
    </row>
    <row r="125" spans="1:8" ht="24">
      <c r="A125" s="70" t="s">
        <v>910</v>
      </c>
      <c r="B125" s="97" t="s">
        <v>871</v>
      </c>
      <c r="C125" s="93">
        <v>12</v>
      </c>
      <c r="D125" s="94"/>
      <c r="E125" s="94"/>
      <c r="F125" s="95">
        <v>11.025</v>
      </c>
      <c r="G125" s="96">
        <v>132.30000000000001</v>
      </c>
      <c r="H125" s="89">
        <f t="shared" si="4"/>
        <v>165.375</v>
      </c>
    </row>
    <row r="126" spans="1:8">
      <c r="A126" s="70" t="s">
        <v>911</v>
      </c>
      <c r="B126" s="97" t="s">
        <v>872</v>
      </c>
      <c r="C126" s="93">
        <v>4</v>
      </c>
      <c r="D126" s="94"/>
      <c r="E126" s="94"/>
      <c r="F126" s="95">
        <v>11.186999999999999</v>
      </c>
      <c r="G126" s="96">
        <v>44.747999999999998</v>
      </c>
      <c r="H126" s="89">
        <f t="shared" si="4"/>
        <v>55.934999999999995</v>
      </c>
    </row>
    <row r="127" spans="1:8" ht="24">
      <c r="A127" s="70" t="s">
        <v>912</v>
      </c>
      <c r="B127" s="97" t="s">
        <v>873</v>
      </c>
      <c r="C127" s="93">
        <v>4</v>
      </c>
      <c r="D127" s="94"/>
      <c r="E127" s="94"/>
      <c r="F127" s="95">
        <v>3.0779999999999998</v>
      </c>
      <c r="G127" s="96">
        <v>12.311999999999999</v>
      </c>
      <c r="H127" s="89">
        <f t="shared" si="4"/>
        <v>15.389999999999999</v>
      </c>
    </row>
    <row r="128" spans="1:8">
      <c r="A128" s="70" t="s">
        <v>913</v>
      </c>
      <c r="B128" s="97" t="s">
        <v>874</v>
      </c>
      <c r="C128" s="93">
        <v>1</v>
      </c>
      <c r="D128" s="94"/>
      <c r="E128" s="94"/>
      <c r="F128" s="95">
        <v>9.4139999999999997</v>
      </c>
      <c r="G128" s="96">
        <v>9.4139999999999997</v>
      </c>
      <c r="H128" s="89">
        <f t="shared" si="4"/>
        <v>11.7675</v>
      </c>
    </row>
    <row r="129" spans="1:10" ht="24">
      <c r="A129" s="70" t="s">
        <v>914</v>
      </c>
      <c r="B129" s="97" t="s">
        <v>875</v>
      </c>
      <c r="C129" s="93">
        <v>1</v>
      </c>
      <c r="D129" s="94"/>
      <c r="E129" s="94"/>
      <c r="F129" s="95">
        <v>5.4359999999999999</v>
      </c>
      <c r="G129" s="96">
        <v>5.4359999999999999</v>
      </c>
      <c r="H129" s="89">
        <f t="shared" si="4"/>
        <v>6.7949999999999999</v>
      </c>
    </row>
    <row r="130" spans="1:10">
      <c r="A130" s="70" t="s">
        <v>915</v>
      </c>
      <c r="B130" s="97" t="s">
        <v>876</v>
      </c>
      <c r="C130" s="93">
        <v>30</v>
      </c>
      <c r="D130" s="94"/>
      <c r="E130" s="94"/>
      <c r="F130" s="95">
        <v>1.4490000000000001</v>
      </c>
      <c r="G130" s="96">
        <v>43.47</v>
      </c>
      <c r="H130" s="89">
        <f t="shared" si="4"/>
        <v>54.337499999999999</v>
      </c>
    </row>
    <row r="131" spans="1:10">
      <c r="A131" s="70" t="s">
        <v>916</v>
      </c>
      <c r="B131" s="97" t="s">
        <v>877</v>
      </c>
      <c r="C131" s="93">
        <v>20</v>
      </c>
      <c r="D131" s="94"/>
      <c r="E131" s="94"/>
      <c r="F131" s="95">
        <v>3.97</v>
      </c>
      <c r="G131" s="96">
        <v>79.430000000000007</v>
      </c>
      <c r="H131" s="89">
        <f t="shared" si="4"/>
        <v>99.287500000000009</v>
      </c>
    </row>
    <row r="132" spans="1:10">
      <c r="A132" s="70" t="s">
        <v>917</v>
      </c>
      <c r="B132" s="97" t="s">
        <v>878</v>
      </c>
      <c r="C132" s="93">
        <v>1</v>
      </c>
      <c r="D132" s="94"/>
      <c r="E132" s="94"/>
      <c r="F132" s="95">
        <v>221.18</v>
      </c>
      <c r="G132" s="96">
        <v>221.18</v>
      </c>
      <c r="H132" s="89">
        <f t="shared" si="4"/>
        <v>276.47500000000002</v>
      </c>
      <c r="J132" s="136"/>
    </row>
    <row r="133" spans="1:10">
      <c r="A133" s="70" t="s">
        <v>918</v>
      </c>
      <c r="B133" s="97" t="s">
        <v>879</v>
      </c>
      <c r="C133" s="93">
        <v>5</v>
      </c>
      <c r="D133" s="94"/>
      <c r="E133" s="94"/>
      <c r="F133" s="95">
        <v>11.276999999999999</v>
      </c>
      <c r="G133" s="96">
        <v>56.384999999999998</v>
      </c>
      <c r="H133" s="89">
        <f t="shared" si="4"/>
        <v>70.481250000000003</v>
      </c>
    </row>
    <row r="134" spans="1:10">
      <c r="A134" s="70" t="s">
        <v>919</v>
      </c>
      <c r="B134" s="97" t="s">
        <v>880</v>
      </c>
      <c r="C134" s="93">
        <v>5</v>
      </c>
      <c r="D134" s="94"/>
      <c r="E134" s="94"/>
      <c r="F134" s="95">
        <v>11.276999999999999</v>
      </c>
      <c r="G134" s="96">
        <v>56.384999999999998</v>
      </c>
      <c r="H134" s="89">
        <f t="shared" si="4"/>
        <v>70.481250000000003</v>
      </c>
    </row>
    <row r="135" spans="1:10">
      <c r="A135" s="102"/>
      <c r="B135" s="103"/>
      <c r="C135" s="104"/>
      <c r="D135" s="105"/>
      <c r="E135" s="105"/>
      <c r="F135" s="106"/>
      <c r="G135" s="107"/>
      <c r="H135" s="86"/>
    </row>
    <row r="136" spans="1:10" ht="15.75">
      <c r="A136" s="98"/>
      <c r="B136" s="108" t="s">
        <v>920</v>
      </c>
      <c r="C136" s="109"/>
      <c r="D136" s="109"/>
      <c r="E136" s="109"/>
      <c r="F136" s="109"/>
      <c r="G136" s="119">
        <f>SUM(G6:G134)</f>
        <v>20729.498330612518</v>
      </c>
      <c r="H136" s="110">
        <f>SUM(H6:H134)</f>
        <v>25911.872913265626</v>
      </c>
      <c r="J136" s="136"/>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68"/>
  <sheetViews>
    <sheetView view="pageLayout" topLeftCell="A361" zoomScaleNormal="100" workbookViewId="0">
      <selection activeCell="H363" sqref="H363"/>
    </sheetView>
  </sheetViews>
  <sheetFormatPr defaultRowHeight="15"/>
  <cols>
    <col min="1" max="1" width="8" customWidth="1"/>
    <col min="2" max="2" width="61.85546875" customWidth="1"/>
    <col min="5" max="5" width="11.28515625" customWidth="1"/>
    <col min="6" max="6" width="18.85546875" customWidth="1"/>
    <col min="7" max="7" width="14.28515625" style="111" bestFit="1" customWidth="1"/>
    <col min="8" max="8" width="15.5703125" style="111" customWidth="1"/>
  </cols>
  <sheetData>
    <row r="1" spans="1:8" ht="15.75">
      <c r="A1" s="9"/>
      <c r="B1" s="13" t="s">
        <v>4</v>
      </c>
      <c r="C1" s="9"/>
      <c r="D1" s="9"/>
      <c r="E1" s="10"/>
      <c r="F1" s="11"/>
    </row>
    <row r="2" spans="1:8">
      <c r="A2" s="16"/>
      <c r="B2" s="16"/>
      <c r="C2" s="16"/>
      <c r="D2" s="16"/>
      <c r="E2" s="17"/>
      <c r="F2" s="18"/>
    </row>
    <row r="3" spans="1:8" ht="24">
      <c r="A3" s="15" t="s">
        <v>186</v>
      </c>
      <c r="B3" s="15" t="s">
        <v>187</v>
      </c>
      <c r="C3" s="15" t="s">
        <v>188</v>
      </c>
      <c r="D3" s="15" t="s">
        <v>189</v>
      </c>
      <c r="E3" s="186" t="s">
        <v>1153</v>
      </c>
      <c r="F3" s="187" t="s">
        <v>922</v>
      </c>
      <c r="G3" s="112" t="s">
        <v>921</v>
      </c>
      <c r="H3" s="113" t="s">
        <v>1152</v>
      </c>
    </row>
    <row r="4" spans="1:8">
      <c r="A4" s="203" t="s">
        <v>190</v>
      </c>
      <c r="B4" s="203"/>
      <c r="C4" s="203"/>
      <c r="D4" s="203"/>
      <c r="E4" s="203"/>
      <c r="F4" s="203"/>
      <c r="G4" s="114"/>
      <c r="H4" s="115"/>
    </row>
    <row r="5" spans="1:8">
      <c r="A5" s="204" t="s">
        <v>191</v>
      </c>
      <c r="B5" s="204"/>
      <c r="C5" s="20"/>
      <c r="D5" s="20"/>
      <c r="E5" s="20"/>
      <c r="F5" s="20"/>
      <c r="G5" s="114"/>
      <c r="H5" s="115"/>
    </row>
    <row r="6" spans="1:8" ht="48">
      <c r="A6" s="21" t="s">
        <v>192</v>
      </c>
      <c r="B6" s="22" t="s">
        <v>193</v>
      </c>
      <c r="C6" s="23" t="s">
        <v>7</v>
      </c>
      <c r="D6" s="23">
        <v>1</v>
      </c>
      <c r="E6" s="24">
        <v>2467.5</v>
      </c>
      <c r="F6" s="25">
        <f>D6*E6</f>
        <v>2467.5</v>
      </c>
      <c r="G6" s="116">
        <f>F6/7.5345</f>
        <v>327.49352976308978</v>
      </c>
      <c r="H6" s="117">
        <f>1.25*G6</f>
        <v>409.36691220386223</v>
      </c>
    </row>
    <row r="7" spans="1:8" ht="24">
      <c r="A7" s="21" t="s">
        <v>194</v>
      </c>
      <c r="B7" s="26" t="s">
        <v>195</v>
      </c>
      <c r="C7" s="23" t="s">
        <v>7</v>
      </c>
      <c r="D7" s="23">
        <v>1</v>
      </c>
      <c r="E7" s="24">
        <v>409.5</v>
      </c>
      <c r="F7" s="25">
        <f>D7*E7</f>
        <v>409.5</v>
      </c>
      <c r="G7" s="116">
        <f t="shared" ref="G7:G70" si="0">F7/7.5345</f>
        <v>54.349990045789369</v>
      </c>
      <c r="H7" s="117">
        <f t="shared" ref="H7:H70" si="1">1.25*G7</f>
        <v>67.937487557236707</v>
      </c>
    </row>
    <row r="8" spans="1:8">
      <c r="A8" s="21" t="s">
        <v>196</v>
      </c>
      <c r="B8" s="27" t="s">
        <v>197</v>
      </c>
      <c r="C8" s="23" t="s">
        <v>7</v>
      </c>
      <c r="D8" s="23">
        <v>2</v>
      </c>
      <c r="E8" s="24">
        <v>131.25</v>
      </c>
      <c r="F8" s="25">
        <f>D8*E8</f>
        <v>262.5</v>
      </c>
      <c r="G8" s="116">
        <f t="shared" si="0"/>
        <v>34.839737208839338</v>
      </c>
      <c r="H8" s="117">
        <f t="shared" si="1"/>
        <v>43.549671511049169</v>
      </c>
    </row>
    <row r="9" spans="1:8">
      <c r="A9" s="202" t="s">
        <v>198</v>
      </c>
      <c r="B9" s="202"/>
      <c r="C9" s="28"/>
      <c r="D9" s="28"/>
      <c r="E9" s="28"/>
      <c r="F9" s="29">
        <f>SUM(F6:F8)</f>
        <v>3139.5</v>
      </c>
      <c r="G9" s="116">
        <f t="shared" si="0"/>
        <v>416.68325701771846</v>
      </c>
      <c r="H9" s="117">
        <f t="shared" si="1"/>
        <v>520.85407127214808</v>
      </c>
    </row>
    <row r="10" spans="1:8">
      <c r="A10" s="202" t="s">
        <v>199</v>
      </c>
      <c r="B10" s="202"/>
      <c r="C10" s="28"/>
      <c r="D10" s="28"/>
      <c r="E10" s="28"/>
      <c r="F10" s="28"/>
      <c r="G10" s="116">
        <f t="shared" si="0"/>
        <v>0</v>
      </c>
      <c r="H10" s="117">
        <f t="shared" si="1"/>
        <v>0</v>
      </c>
    </row>
    <row r="11" spans="1:8" ht="108">
      <c r="A11" s="21" t="s">
        <v>200</v>
      </c>
      <c r="B11" s="30" t="s">
        <v>201</v>
      </c>
      <c r="C11" s="31" t="s">
        <v>7</v>
      </c>
      <c r="D11" s="31">
        <v>5</v>
      </c>
      <c r="E11" s="32">
        <v>3087</v>
      </c>
      <c r="F11" s="25">
        <f t="shared" ref="F11:F16" si="2">D11*E11</f>
        <v>15435</v>
      </c>
      <c r="G11" s="116">
        <f t="shared" si="0"/>
        <v>2048.576547879753</v>
      </c>
      <c r="H11" s="117">
        <f t="shared" si="1"/>
        <v>2560.7206848496912</v>
      </c>
    </row>
    <row r="12" spans="1:8">
      <c r="A12" s="21" t="s">
        <v>202</v>
      </c>
      <c r="B12" s="30" t="s">
        <v>203</v>
      </c>
      <c r="C12" s="31" t="s">
        <v>7</v>
      </c>
      <c r="D12" s="31">
        <v>20</v>
      </c>
      <c r="E12" s="32">
        <v>35.700000000000003</v>
      </c>
      <c r="F12" s="25">
        <f t="shared" si="2"/>
        <v>714</v>
      </c>
      <c r="G12" s="116">
        <f t="shared" si="0"/>
        <v>94.764085208042999</v>
      </c>
      <c r="H12" s="117">
        <f t="shared" si="1"/>
        <v>118.45510651005375</v>
      </c>
    </row>
    <row r="13" spans="1:8" ht="60">
      <c r="A13" s="21" t="s">
        <v>204</v>
      </c>
      <c r="B13" s="33" t="s">
        <v>205</v>
      </c>
      <c r="C13" s="34" t="s">
        <v>7</v>
      </c>
      <c r="D13" s="31">
        <v>2</v>
      </c>
      <c r="E13" s="32">
        <v>630</v>
      </c>
      <c r="F13" s="25">
        <f t="shared" si="2"/>
        <v>1260</v>
      </c>
      <c r="G13" s="116">
        <f t="shared" si="0"/>
        <v>167.23073860242883</v>
      </c>
      <c r="H13" s="117">
        <f t="shared" si="1"/>
        <v>209.03842325303603</v>
      </c>
    </row>
    <row r="14" spans="1:8" ht="24">
      <c r="A14" s="21" t="s">
        <v>206</v>
      </c>
      <c r="B14" s="30" t="s">
        <v>195</v>
      </c>
      <c r="C14" s="23" t="s">
        <v>7</v>
      </c>
      <c r="D14" s="23">
        <v>2</v>
      </c>
      <c r="E14" s="24">
        <v>409.5</v>
      </c>
      <c r="F14" s="25">
        <f t="shared" si="2"/>
        <v>819</v>
      </c>
      <c r="G14" s="116">
        <f t="shared" si="0"/>
        <v>108.69998009157874</v>
      </c>
      <c r="H14" s="117">
        <f t="shared" si="1"/>
        <v>135.87497511447341</v>
      </c>
    </row>
    <row r="15" spans="1:8">
      <c r="A15" s="21" t="s">
        <v>207</v>
      </c>
      <c r="B15" s="35" t="s">
        <v>208</v>
      </c>
      <c r="C15" s="23" t="s">
        <v>7</v>
      </c>
      <c r="D15" s="23">
        <v>3</v>
      </c>
      <c r="E15" s="36">
        <v>78.75</v>
      </c>
      <c r="F15" s="25">
        <f t="shared" si="2"/>
        <v>236.25</v>
      </c>
      <c r="G15" s="116">
        <f t="shared" si="0"/>
        <v>31.355763487955404</v>
      </c>
      <c r="H15" s="117">
        <f t="shared" si="1"/>
        <v>39.194704359944254</v>
      </c>
    </row>
    <row r="16" spans="1:8" ht="171">
      <c r="A16" s="21" t="s">
        <v>209</v>
      </c>
      <c r="B16" s="37" t="s">
        <v>210</v>
      </c>
      <c r="C16" s="31" t="s">
        <v>211</v>
      </c>
      <c r="D16" s="31">
        <v>2</v>
      </c>
      <c r="E16" s="38">
        <v>2940</v>
      </c>
      <c r="F16" s="25">
        <f t="shared" si="2"/>
        <v>5880</v>
      </c>
      <c r="G16" s="116">
        <f t="shared" si="0"/>
        <v>780.41011347800111</v>
      </c>
      <c r="H16" s="117">
        <f t="shared" si="1"/>
        <v>975.51264184750141</v>
      </c>
    </row>
    <row r="17" spans="1:8">
      <c r="A17" s="202" t="s">
        <v>212</v>
      </c>
      <c r="B17" s="202"/>
      <c r="C17" s="28"/>
      <c r="D17" s="28"/>
      <c r="E17" s="28"/>
      <c r="F17" s="29">
        <f>SUM(F11:F16)</f>
        <v>24344.25</v>
      </c>
      <c r="G17" s="116">
        <f t="shared" si="0"/>
        <v>3231.0372287477603</v>
      </c>
      <c r="H17" s="117">
        <f t="shared" si="1"/>
        <v>4038.7965359347004</v>
      </c>
    </row>
    <row r="18" spans="1:8">
      <c r="A18" s="39" t="s">
        <v>213</v>
      </c>
      <c r="B18" s="40"/>
      <c r="C18" s="39"/>
      <c r="D18" s="39"/>
      <c r="E18" s="39"/>
      <c r="F18" s="28"/>
      <c r="G18" s="116">
        <f t="shared" si="0"/>
        <v>0</v>
      </c>
      <c r="H18" s="117">
        <f t="shared" si="1"/>
        <v>0</v>
      </c>
    </row>
    <row r="19" spans="1:8" ht="120">
      <c r="A19" s="21" t="s">
        <v>214</v>
      </c>
      <c r="B19" s="30" t="s">
        <v>215</v>
      </c>
      <c r="C19" s="34" t="s">
        <v>7</v>
      </c>
      <c r="D19" s="31">
        <v>3</v>
      </c>
      <c r="E19" s="32">
        <v>1470</v>
      </c>
      <c r="F19" s="25">
        <f t="shared" ref="F19:F61" si="3">D19*E19</f>
        <v>4410</v>
      </c>
      <c r="G19" s="116">
        <f t="shared" si="0"/>
        <v>585.30758510850092</v>
      </c>
      <c r="H19" s="117">
        <f t="shared" si="1"/>
        <v>731.63448138562615</v>
      </c>
    </row>
    <row r="20" spans="1:8" ht="108">
      <c r="A20" s="21" t="s">
        <v>216</v>
      </c>
      <c r="B20" s="30" t="s">
        <v>217</v>
      </c>
      <c r="C20" s="34" t="s">
        <v>7</v>
      </c>
      <c r="D20" s="31">
        <v>1</v>
      </c>
      <c r="E20" s="32">
        <v>840</v>
      </c>
      <c r="F20" s="25">
        <f t="shared" si="3"/>
        <v>840</v>
      </c>
      <c r="G20" s="116">
        <f t="shared" si="0"/>
        <v>111.48715906828588</v>
      </c>
      <c r="H20" s="117">
        <f t="shared" si="1"/>
        <v>139.35894883535735</v>
      </c>
    </row>
    <row r="21" spans="1:8" ht="48">
      <c r="A21" s="21" t="s">
        <v>218</v>
      </c>
      <c r="B21" s="35" t="s">
        <v>219</v>
      </c>
      <c r="C21" s="41" t="s">
        <v>7</v>
      </c>
      <c r="D21" s="41">
        <v>20</v>
      </c>
      <c r="E21" s="24">
        <v>240.45</v>
      </c>
      <c r="F21" s="25">
        <f t="shared" si="3"/>
        <v>4809</v>
      </c>
      <c r="G21" s="116">
        <f t="shared" si="0"/>
        <v>638.26398566593662</v>
      </c>
      <c r="H21" s="117">
        <f t="shared" si="1"/>
        <v>797.82998208242077</v>
      </c>
    </row>
    <row r="22" spans="1:8" ht="84">
      <c r="A22" s="21" t="s">
        <v>220</v>
      </c>
      <c r="B22" s="37" t="s">
        <v>221</v>
      </c>
      <c r="C22" s="41" t="s">
        <v>7</v>
      </c>
      <c r="D22" s="41">
        <v>1</v>
      </c>
      <c r="E22" s="42">
        <v>2016</v>
      </c>
      <c r="F22" s="25">
        <f t="shared" si="3"/>
        <v>2016</v>
      </c>
      <c r="G22" s="116">
        <f t="shared" si="0"/>
        <v>267.56918176388609</v>
      </c>
      <c r="H22" s="117">
        <f t="shared" si="1"/>
        <v>334.4614772048576</v>
      </c>
    </row>
    <row r="23" spans="1:8" ht="48">
      <c r="A23" s="21" t="s">
        <v>222</v>
      </c>
      <c r="B23" s="26" t="s">
        <v>223</v>
      </c>
      <c r="C23" s="41" t="s">
        <v>7</v>
      </c>
      <c r="D23" s="41">
        <v>1</v>
      </c>
      <c r="E23" s="24">
        <v>487.2</v>
      </c>
      <c r="F23" s="25">
        <f t="shared" si="3"/>
        <v>487.2</v>
      </c>
      <c r="G23" s="116">
        <f t="shared" si="0"/>
        <v>64.662552259605803</v>
      </c>
      <c r="H23" s="117">
        <f t="shared" si="1"/>
        <v>80.828190324507261</v>
      </c>
    </row>
    <row r="24" spans="1:8" ht="84">
      <c r="A24" s="21" t="s">
        <v>224</v>
      </c>
      <c r="B24" s="37" t="s">
        <v>225</v>
      </c>
      <c r="C24" s="41" t="s">
        <v>7</v>
      </c>
      <c r="D24" s="41">
        <v>1</v>
      </c>
      <c r="E24" s="24">
        <v>2205</v>
      </c>
      <c r="F24" s="25">
        <f t="shared" si="3"/>
        <v>2205</v>
      </c>
      <c r="G24" s="116">
        <f t="shared" si="0"/>
        <v>292.65379255425046</v>
      </c>
      <c r="H24" s="117">
        <f t="shared" si="1"/>
        <v>365.81724069281307</v>
      </c>
    </row>
    <row r="25" spans="1:8" ht="60">
      <c r="A25" s="21" t="s">
        <v>226</v>
      </c>
      <c r="B25" s="33" t="s">
        <v>227</v>
      </c>
      <c r="C25" s="41" t="s">
        <v>7</v>
      </c>
      <c r="D25" s="41">
        <v>20</v>
      </c>
      <c r="E25" s="24">
        <v>283.5</v>
      </c>
      <c r="F25" s="25">
        <f t="shared" si="3"/>
        <v>5670</v>
      </c>
      <c r="G25" s="116">
        <f t="shared" si="0"/>
        <v>752.53832371092972</v>
      </c>
      <c r="H25" s="117">
        <f t="shared" si="1"/>
        <v>940.6729046386622</v>
      </c>
    </row>
    <row r="26" spans="1:8" ht="36">
      <c r="A26" s="21" t="s">
        <v>228</v>
      </c>
      <c r="B26" s="33" t="s">
        <v>229</v>
      </c>
      <c r="C26" s="43" t="s">
        <v>7</v>
      </c>
      <c r="D26" s="41">
        <v>1</v>
      </c>
      <c r="E26" s="24">
        <v>189</v>
      </c>
      <c r="F26" s="25">
        <f t="shared" si="3"/>
        <v>189</v>
      </c>
      <c r="G26" s="116">
        <f t="shared" si="0"/>
        <v>25.084610790364323</v>
      </c>
      <c r="H26" s="117">
        <f t="shared" si="1"/>
        <v>31.355763487955404</v>
      </c>
    </row>
    <row r="27" spans="1:8" ht="24">
      <c r="A27" s="21" t="s">
        <v>230</v>
      </c>
      <c r="B27" s="30" t="s">
        <v>231</v>
      </c>
      <c r="C27" s="43" t="s">
        <v>7</v>
      </c>
      <c r="D27" s="41">
        <v>40</v>
      </c>
      <c r="E27" s="24">
        <v>28.35</v>
      </c>
      <c r="F27" s="25">
        <f t="shared" si="3"/>
        <v>1134</v>
      </c>
      <c r="G27" s="116">
        <f t="shared" si="0"/>
        <v>150.50766474218594</v>
      </c>
      <c r="H27" s="117">
        <f t="shared" si="1"/>
        <v>188.13458092773243</v>
      </c>
    </row>
    <row r="28" spans="1:8">
      <c r="A28" s="21" t="s">
        <v>232</v>
      </c>
      <c r="B28" s="30" t="s">
        <v>233</v>
      </c>
      <c r="C28" s="43" t="s">
        <v>7</v>
      </c>
      <c r="D28" s="41">
        <v>20</v>
      </c>
      <c r="E28" s="24">
        <v>78.75</v>
      </c>
      <c r="F28" s="25">
        <f t="shared" si="3"/>
        <v>1575</v>
      </c>
      <c r="G28" s="116">
        <f t="shared" si="0"/>
        <v>209.03842325303603</v>
      </c>
      <c r="H28" s="117">
        <f t="shared" si="1"/>
        <v>261.29802906629504</v>
      </c>
    </row>
    <row r="29" spans="1:8">
      <c r="A29" s="21" t="s">
        <v>234</v>
      </c>
      <c r="B29" s="30" t="s">
        <v>235</v>
      </c>
      <c r="C29" s="43" t="s">
        <v>7</v>
      </c>
      <c r="D29" s="41">
        <v>20</v>
      </c>
      <c r="E29" s="24">
        <v>84</v>
      </c>
      <c r="F29" s="25">
        <f t="shared" si="3"/>
        <v>1680</v>
      </c>
      <c r="G29" s="116">
        <f t="shared" si="0"/>
        <v>222.97431813657175</v>
      </c>
      <c r="H29" s="117">
        <f t="shared" si="1"/>
        <v>278.71789767071471</v>
      </c>
    </row>
    <row r="30" spans="1:8">
      <c r="A30" s="21" t="s">
        <v>236</v>
      </c>
      <c r="B30" s="30" t="s">
        <v>237</v>
      </c>
      <c r="C30" s="43" t="s">
        <v>7</v>
      </c>
      <c r="D30" s="41">
        <v>40</v>
      </c>
      <c r="E30" s="24">
        <v>99.75</v>
      </c>
      <c r="F30" s="25">
        <f t="shared" si="3"/>
        <v>3990</v>
      </c>
      <c r="G30" s="116">
        <f t="shared" si="0"/>
        <v>529.56400557435791</v>
      </c>
      <c r="H30" s="117">
        <f t="shared" si="1"/>
        <v>661.95500696794738</v>
      </c>
    </row>
    <row r="31" spans="1:8" ht="144">
      <c r="A31" s="21" t="s">
        <v>238</v>
      </c>
      <c r="B31" s="33" t="s">
        <v>239</v>
      </c>
      <c r="C31" s="44" t="s">
        <v>7</v>
      </c>
      <c r="D31" s="44">
        <v>1</v>
      </c>
      <c r="E31" s="32">
        <v>3108</v>
      </c>
      <c r="F31" s="25">
        <f t="shared" si="3"/>
        <v>3108</v>
      </c>
      <c r="G31" s="116">
        <f t="shared" si="0"/>
        <v>412.50248855265772</v>
      </c>
      <c r="H31" s="117">
        <f t="shared" si="1"/>
        <v>515.62811069082215</v>
      </c>
    </row>
    <row r="32" spans="1:8" ht="24">
      <c r="A32" s="21" t="s">
        <v>240</v>
      </c>
      <c r="B32" s="26" t="s">
        <v>195</v>
      </c>
      <c r="C32" s="23" t="s">
        <v>7</v>
      </c>
      <c r="D32" s="23">
        <v>1</v>
      </c>
      <c r="E32" s="24">
        <v>409.5</v>
      </c>
      <c r="F32" s="25">
        <f t="shared" si="3"/>
        <v>409.5</v>
      </c>
      <c r="G32" s="116">
        <f t="shared" si="0"/>
        <v>54.349990045789369</v>
      </c>
      <c r="H32" s="117">
        <f t="shared" si="1"/>
        <v>67.937487557236707</v>
      </c>
    </row>
    <row r="33" spans="1:8" ht="24">
      <c r="A33" s="21" t="s">
        <v>241</v>
      </c>
      <c r="B33" s="26" t="s">
        <v>242</v>
      </c>
      <c r="C33" s="23" t="s">
        <v>7</v>
      </c>
      <c r="D33" s="23">
        <v>1</v>
      </c>
      <c r="E33" s="38">
        <v>789.6</v>
      </c>
      <c r="F33" s="25">
        <f t="shared" si="3"/>
        <v>789.6</v>
      </c>
      <c r="G33" s="116">
        <f t="shared" si="0"/>
        <v>104.79792952418873</v>
      </c>
      <c r="H33" s="117">
        <f t="shared" si="1"/>
        <v>130.99741190523591</v>
      </c>
    </row>
    <row r="34" spans="1:8">
      <c r="A34" s="21" t="s">
        <v>243</v>
      </c>
      <c r="B34" s="35" t="s">
        <v>208</v>
      </c>
      <c r="C34" s="23" t="s">
        <v>7</v>
      </c>
      <c r="D34" s="23">
        <v>1</v>
      </c>
      <c r="E34" s="36">
        <v>78.75</v>
      </c>
      <c r="F34" s="25">
        <f t="shared" si="3"/>
        <v>78.75</v>
      </c>
      <c r="G34" s="116">
        <f t="shared" si="0"/>
        <v>10.451921162651802</v>
      </c>
      <c r="H34" s="117">
        <f t="shared" si="1"/>
        <v>13.064901453314752</v>
      </c>
    </row>
    <row r="35" spans="1:8" ht="24">
      <c r="A35" s="21" t="s">
        <v>244</v>
      </c>
      <c r="B35" s="26" t="s">
        <v>245</v>
      </c>
      <c r="C35" s="23" t="s">
        <v>7</v>
      </c>
      <c r="D35" s="23">
        <v>1</v>
      </c>
      <c r="E35" s="24">
        <v>112.35</v>
      </c>
      <c r="F35" s="25">
        <f t="shared" si="3"/>
        <v>112.35</v>
      </c>
      <c r="G35" s="116">
        <f t="shared" si="0"/>
        <v>14.911407525383236</v>
      </c>
      <c r="H35" s="117">
        <f t="shared" si="1"/>
        <v>18.639259406729046</v>
      </c>
    </row>
    <row r="36" spans="1:8" ht="96">
      <c r="A36" s="21" t="s">
        <v>246</v>
      </c>
      <c r="B36" s="35" t="s">
        <v>247</v>
      </c>
      <c r="C36" s="41" t="s">
        <v>7</v>
      </c>
      <c r="D36" s="41">
        <v>1</v>
      </c>
      <c r="E36" s="24">
        <v>1470</v>
      </c>
      <c r="F36" s="25">
        <f t="shared" si="3"/>
        <v>1470</v>
      </c>
      <c r="G36" s="116">
        <f t="shared" si="0"/>
        <v>195.10252836950028</v>
      </c>
      <c r="H36" s="117">
        <f t="shared" si="1"/>
        <v>243.87816046187535</v>
      </c>
    </row>
    <row r="37" spans="1:8" ht="36">
      <c r="A37" s="21" t="s">
        <v>248</v>
      </c>
      <c r="B37" s="33" t="s">
        <v>249</v>
      </c>
      <c r="C37" s="41" t="s">
        <v>7</v>
      </c>
      <c r="D37" s="21" t="s">
        <v>250</v>
      </c>
      <c r="E37" s="42">
        <v>46.2</v>
      </c>
      <c r="F37" s="25">
        <f t="shared" si="3"/>
        <v>554.40000000000009</v>
      </c>
      <c r="G37" s="116">
        <f t="shared" si="0"/>
        <v>73.581524985068697</v>
      </c>
      <c r="H37" s="117">
        <f t="shared" si="1"/>
        <v>91.976906231335875</v>
      </c>
    </row>
    <row r="38" spans="1:8" ht="36">
      <c r="A38" s="21" t="s">
        <v>251</v>
      </c>
      <c r="B38" s="33" t="s">
        <v>252</v>
      </c>
      <c r="C38" s="41" t="s">
        <v>7</v>
      </c>
      <c r="D38" s="21" t="s">
        <v>253</v>
      </c>
      <c r="E38" s="24">
        <v>75.599999999999994</v>
      </c>
      <c r="F38" s="25">
        <f t="shared" si="3"/>
        <v>226.79999999999998</v>
      </c>
      <c r="G38" s="116">
        <f t="shared" si="0"/>
        <v>30.101532948437185</v>
      </c>
      <c r="H38" s="117">
        <f t="shared" si="1"/>
        <v>37.626916185546484</v>
      </c>
    </row>
    <row r="39" spans="1:8" ht="96">
      <c r="A39" s="21" t="s">
        <v>254</v>
      </c>
      <c r="B39" s="37" t="s">
        <v>255</v>
      </c>
      <c r="C39" s="41" t="s">
        <v>7</v>
      </c>
      <c r="D39" s="41">
        <v>1</v>
      </c>
      <c r="E39" s="42">
        <v>1312.5</v>
      </c>
      <c r="F39" s="25">
        <f t="shared" si="3"/>
        <v>1312.5</v>
      </c>
      <c r="G39" s="116">
        <f t="shared" si="0"/>
        <v>174.19868604419668</v>
      </c>
      <c r="H39" s="117">
        <f t="shared" si="1"/>
        <v>217.74835755524583</v>
      </c>
    </row>
    <row r="40" spans="1:8" ht="36">
      <c r="A40" s="21" t="s">
        <v>256</v>
      </c>
      <c r="B40" s="33" t="s">
        <v>252</v>
      </c>
      <c r="C40" s="41" t="s">
        <v>7</v>
      </c>
      <c r="D40" s="21" t="s">
        <v>253</v>
      </c>
      <c r="E40" s="42">
        <v>75.599999999999994</v>
      </c>
      <c r="F40" s="25">
        <f t="shared" si="3"/>
        <v>226.79999999999998</v>
      </c>
      <c r="G40" s="116">
        <f t="shared" si="0"/>
        <v>30.101532948437185</v>
      </c>
      <c r="H40" s="117">
        <f t="shared" si="1"/>
        <v>37.626916185546484</v>
      </c>
    </row>
    <row r="41" spans="1:8" ht="36">
      <c r="A41" s="21" t="s">
        <v>257</v>
      </c>
      <c r="B41" s="33" t="s">
        <v>258</v>
      </c>
      <c r="C41" s="41" t="s">
        <v>7</v>
      </c>
      <c r="D41" s="21" t="s">
        <v>259</v>
      </c>
      <c r="E41" s="24">
        <v>46.2</v>
      </c>
      <c r="F41" s="25">
        <f t="shared" si="3"/>
        <v>277.20000000000005</v>
      </c>
      <c r="G41" s="116">
        <f t="shared" si="0"/>
        <v>36.790762492534348</v>
      </c>
      <c r="H41" s="117">
        <f t="shared" si="1"/>
        <v>45.988453115667937</v>
      </c>
    </row>
    <row r="42" spans="1:8" ht="108">
      <c r="A42" s="21" t="s">
        <v>260</v>
      </c>
      <c r="B42" s="30" t="s">
        <v>261</v>
      </c>
      <c r="C42" s="41" t="s">
        <v>7</v>
      </c>
      <c r="D42" s="41">
        <v>1</v>
      </c>
      <c r="E42" s="24">
        <v>1365</v>
      </c>
      <c r="F42" s="25">
        <f t="shared" si="3"/>
        <v>1365</v>
      </c>
      <c r="G42" s="116">
        <f t="shared" si="0"/>
        <v>181.16663348596455</v>
      </c>
      <c r="H42" s="117">
        <f t="shared" si="1"/>
        <v>226.45829185745569</v>
      </c>
    </row>
    <row r="43" spans="1:8" ht="36">
      <c r="A43" s="21" t="s">
        <v>262</v>
      </c>
      <c r="B43" s="33" t="s">
        <v>263</v>
      </c>
      <c r="C43" s="41" t="s">
        <v>7</v>
      </c>
      <c r="D43" s="41">
        <v>4</v>
      </c>
      <c r="E43" s="24">
        <v>75.599999999999994</v>
      </c>
      <c r="F43" s="25">
        <f t="shared" si="3"/>
        <v>302.39999999999998</v>
      </c>
      <c r="G43" s="116">
        <f t="shared" si="0"/>
        <v>40.135377264582914</v>
      </c>
      <c r="H43" s="117">
        <f t="shared" si="1"/>
        <v>50.169221580728646</v>
      </c>
    </row>
    <row r="44" spans="1:8" ht="144">
      <c r="A44" s="21" t="s">
        <v>264</v>
      </c>
      <c r="B44" s="37" t="s">
        <v>265</v>
      </c>
      <c r="C44" s="34" t="s">
        <v>7</v>
      </c>
      <c r="D44" s="31">
        <v>1</v>
      </c>
      <c r="E44" s="32">
        <v>1365</v>
      </c>
      <c r="F44" s="25">
        <f t="shared" si="3"/>
        <v>1365</v>
      </c>
      <c r="G44" s="116">
        <f t="shared" si="0"/>
        <v>181.16663348596455</v>
      </c>
      <c r="H44" s="117">
        <f t="shared" si="1"/>
        <v>226.45829185745569</v>
      </c>
    </row>
    <row r="45" spans="1:8" ht="132">
      <c r="A45" s="21" t="s">
        <v>266</v>
      </c>
      <c r="B45" s="30" t="s">
        <v>267</v>
      </c>
      <c r="C45" s="43" t="s">
        <v>7</v>
      </c>
      <c r="D45" s="41">
        <v>1</v>
      </c>
      <c r="E45" s="24">
        <v>1365</v>
      </c>
      <c r="F45" s="25">
        <f t="shared" si="3"/>
        <v>1365</v>
      </c>
      <c r="G45" s="116">
        <f t="shared" si="0"/>
        <v>181.16663348596455</v>
      </c>
      <c r="H45" s="117">
        <f t="shared" si="1"/>
        <v>226.45829185745569</v>
      </c>
    </row>
    <row r="46" spans="1:8" ht="144">
      <c r="A46" s="21" t="s">
        <v>268</v>
      </c>
      <c r="B46" s="30" t="s">
        <v>269</v>
      </c>
      <c r="C46" s="23" t="s">
        <v>7</v>
      </c>
      <c r="D46" s="23">
        <v>1</v>
      </c>
      <c r="E46" s="36">
        <v>1680</v>
      </c>
      <c r="F46" s="25">
        <f t="shared" si="3"/>
        <v>1680</v>
      </c>
      <c r="G46" s="116">
        <f t="shared" si="0"/>
        <v>222.97431813657175</v>
      </c>
      <c r="H46" s="117">
        <f t="shared" si="1"/>
        <v>278.71789767071471</v>
      </c>
    </row>
    <row r="47" spans="1:8" ht="24">
      <c r="A47" s="21" t="s">
        <v>270</v>
      </c>
      <c r="B47" s="45" t="s">
        <v>271</v>
      </c>
      <c r="C47" s="41" t="s">
        <v>7</v>
      </c>
      <c r="D47" s="41">
        <v>1</v>
      </c>
      <c r="E47" s="38">
        <v>525</v>
      </c>
      <c r="F47" s="25">
        <f t="shared" si="3"/>
        <v>525</v>
      </c>
      <c r="G47" s="116">
        <f t="shared" si="0"/>
        <v>69.679474417678676</v>
      </c>
      <c r="H47" s="117">
        <f t="shared" si="1"/>
        <v>87.099343022098338</v>
      </c>
    </row>
    <row r="48" spans="1:8" ht="144">
      <c r="A48" s="21" t="s">
        <v>272</v>
      </c>
      <c r="B48" s="33" t="s">
        <v>273</v>
      </c>
      <c r="C48" s="43" t="s">
        <v>7</v>
      </c>
      <c r="D48" s="21" t="s">
        <v>274</v>
      </c>
      <c r="E48" s="24">
        <v>1732.5</v>
      </c>
      <c r="F48" s="25">
        <f t="shared" si="3"/>
        <v>1732.5</v>
      </c>
      <c r="G48" s="116">
        <f t="shared" si="0"/>
        <v>229.94226557833963</v>
      </c>
      <c r="H48" s="117">
        <f t="shared" si="1"/>
        <v>287.42783197292454</v>
      </c>
    </row>
    <row r="49" spans="1:8" ht="156">
      <c r="A49" s="21" t="s">
        <v>275</v>
      </c>
      <c r="B49" s="37" t="s">
        <v>276</v>
      </c>
      <c r="C49" s="41" t="s">
        <v>7</v>
      </c>
      <c r="D49" s="41">
        <v>1</v>
      </c>
      <c r="E49" s="38">
        <v>2415</v>
      </c>
      <c r="F49" s="25">
        <f t="shared" si="3"/>
        <v>2415</v>
      </c>
      <c r="G49" s="116">
        <f t="shared" si="0"/>
        <v>320.52558232132191</v>
      </c>
      <c r="H49" s="117">
        <f t="shared" si="1"/>
        <v>400.6569779016524</v>
      </c>
    </row>
    <row r="50" spans="1:8" ht="96">
      <c r="A50" s="21" t="s">
        <v>277</v>
      </c>
      <c r="B50" s="37" t="s">
        <v>278</v>
      </c>
      <c r="C50" s="41" t="s">
        <v>7</v>
      </c>
      <c r="D50" s="41">
        <v>1</v>
      </c>
      <c r="E50" s="38">
        <v>1155</v>
      </c>
      <c r="F50" s="25">
        <f t="shared" si="3"/>
        <v>1155</v>
      </c>
      <c r="G50" s="116">
        <f t="shared" si="0"/>
        <v>153.29484371889308</v>
      </c>
      <c r="H50" s="117">
        <f t="shared" si="1"/>
        <v>191.61855464861634</v>
      </c>
    </row>
    <row r="51" spans="1:8" ht="144">
      <c r="A51" s="21" t="s">
        <v>279</v>
      </c>
      <c r="B51" s="37" t="s">
        <v>280</v>
      </c>
      <c r="C51" s="34" t="s">
        <v>7</v>
      </c>
      <c r="D51" s="31">
        <v>1</v>
      </c>
      <c r="E51" s="32">
        <v>2205</v>
      </c>
      <c r="F51" s="25">
        <f t="shared" si="3"/>
        <v>2205</v>
      </c>
      <c r="G51" s="116">
        <f t="shared" si="0"/>
        <v>292.65379255425046</v>
      </c>
      <c r="H51" s="117">
        <f t="shared" si="1"/>
        <v>365.81724069281307</v>
      </c>
    </row>
    <row r="52" spans="1:8" ht="144">
      <c r="A52" s="21" t="s">
        <v>281</v>
      </c>
      <c r="B52" s="30" t="s">
        <v>282</v>
      </c>
      <c r="C52" s="41" t="s">
        <v>7</v>
      </c>
      <c r="D52" s="21" t="s">
        <v>274</v>
      </c>
      <c r="E52" s="24">
        <v>2520</v>
      </c>
      <c r="F52" s="25">
        <f t="shared" si="3"/>
        <v>2520</v>
      </c>
      <c r="G52" s="116">
        <f t="shared" si="0"/>
        <v>334.46147720485766</v>
      </c>
      <c r="H52" s="117">
        <f t="shared" si="1"/>
        <v>418.07684650607206</v>
      </c>
    </row>
    <row r="53" spans="1:8" ht="72">
      <c r="A53" s="21" t="s">
        <v>283</v>
      </c>
      <c r="B53" s="30" t="s">
        <v>284</v>
      </c>
      <c r="C53" s="41" t="s">
        <v>7</v>
      </c>
      <c r="D53" s="21" t="s">
        <v>274</v>
      </c>
      <c r="E53" s="24">
        <v>672</v>
      </c>
      <c r="F53" s="25">
        <f t="shared" si="3"/>
        <v>672</v>
      </c>
      <c r="G53" s="116">
        <f t="shared" si="0"/>
        <v>89.189727254628707</v>
      </c>
      <c r="H53" s="117">
        <f t="shared" si="1"/>
        <v>111.48715906828588</v>
      </c>
    </row>
    <row r="54" spans="1:8" ht="48">
      <c r="A54" s="21" t="s">
        <v>285</v>
      </c>
      <c r="B54" s="37" t="s">
        <v>286</v>
      </c>
      <c r="C54" s="41" t="s">
        <v>7</v>
      </c>
      <c r="D54" s="21" t="s">
        <v>274</v>
      </c>
      <c r="E54" s="24">
        <v>1638</v>
      </c>
      <c r="F54" s="25">
        <f t="shared" si="3"/>
        <v>1638</v>
      </c>
      <c r="G54" s="116">
        <f t="shared" si="0"/>
        <v>217.39996018315748</v>
      </c>
      <c r="H54" s="117">
        <f t="shared" si="1"/>
        <v>271.74995022894683</v>
      </c>
    </row>
    <row r="55" spans="1:8" ht="48">
      <c r="A55" s="21" t="s">
        <v>287</v>
      </c>
      <c r="B55" s="37" t="s">
        <v>288</v>
      </c>
      <c r="C55" s="41" t="s">
        <v>7</v>
      </c>
      <c r="D55" s="21" t="s">
        <v>289</v>
      </c>
      <c r="E55" s="24">
        <v>966</v>
      </c>
      <c r="F55" s="25">
        <f t="shared" si="3"/>
        <v>1932</v>
      </c>
      <c r="G55" s="116">
        <f t="shared" si="0"/>
        <v>256.42046585705754</v>
      </c>
      <c r="H55" s="117">
        <f t="shared" si="1"/>
        <v>320.52558232132191</v>
      </c>
    </row>
    <row r="56" spans="1:8" ht="132">
      <c r="A56" s="21" t="s">
        <v>290</v>
      </c>
      <c r="B56" s="37" t="s">
        <v>291</v>
      </c>
      <c r="C56" s="41" t="s">
        <v>7</v>
      </c>
      <c r="D56" s="41">
        <v>1</v>
      </c>
      <c r="E56" s="42">
        <v>2415</v>
      </c>
      <c r="F56" s="25">
        <f t="shared" si="3"/>
        <v>2415</v>
      </c>
      <c r="G56" s="116">
        <f t="shared" si="0"/>
        <v>320.52558232132191</v>
      </c>
      <c r="H56" s="117">
        <f t="shared" si="1"/>
        <v>400.6569779016524</v>
      </c>
    </row>
    <row r="57" spans="1:8" ht="36">
      <c r="A57" s="21" t="s">
        <v>292</v>
      </c>
      <c r="B57" s="33" t="s">
        <v>252</v>
      </c>
      <c r="C57" s="41" t="s">
        <v>7</v>
      </c>
      <c r="D57" s="21" t="s">
        <v>293</v>
      </c>
      <c r="E57" s="42">
        <v>75.599999999999994</v>
      </c>
      <c r="F57" s="25">
        <f t="shared" si="3"/>
        <v>302.39999999999998</v>
      </c>
      <c r="G57" s="116">
        <f t="shared" si="0"/>
        <v>40.135377264582914</v>
      </c>
      <c r="H57" s="117">
        <f t="shared" si="1"/>
        <v>50.169221580728646</v>
      </c>
    </row>
    <row r="58" spans="1:8" ht="36">
      <c r="A58" s="21" t="s">
        <v>294</v>
      </c>
      <c r="B58" s="33" t="s">
        <v>249</v>
      </c>
      <c r="C58" s="41" t="s">
        <v>7</v>
      </c>
      <c r="D58" s="21" t="s">
        <v>250</v>
      </c>
      <c r="E58" s="42">
        <v>46.2</v>
      </c>
      <c r="F58" s="25">
        <f t="shared" si="3"/>
        <v>554.40000000000009</v>
      </c>
      <c r="G58" s="116">
        <f t="shared" si="0"/>
        <v>73.581524985068697</v>
      </c>
      <c r="H58" s="117">
        <f t="shared" si="1"/>
        <v>91.976906231335875</v>
      </c>
    </row>
    <row r="59" spans="1:8" ht="48">
      <c r="A59" s="21" t="s">
        <v>295</v>
      </c>
      <c r="B59" s="30" t="s">
        <v>296</v>
      </c>
      <c r="C59" s="41" t="s">
        <v>7</v>
      </c>
      <c r="D59" s="21" t="s">
        <v>274</v>
      </c>
      <c r="E59" s="24">
        <v>537.6</v>
      </c>
      <c r="F59" s="25">
        <f t="shared" si="3"/>
        <v>537.6</v>
      </c>
      <c r="G59" s="116">
        <f t="shared" si="0"/>
        <v>71.351781803702963</v>
      </c>
      <c r="H59" s="117">
        <f t="shared" si="1"/>
        <v>89.189727254628707</v>
      </c>
    </row>
    <row r="60" spans="1:8" ht="51">
      <c r="A60" s="21" t="s">
        <v>297</v>
      </c>
      <c r="B60" s="30" t="s">
        <v>298</v>
      </c>
      <c r="C60" s="41" t="s">
        <v>7</v>
      </c>
      <c r="D60" s="21" t="s">
        <v>253</v>
      </c>
      <c r="E60" s="24">
        <v>354.375</v>
      </c>
      <c r="F60" s="25">
        <f t="shared" si="3"/>
        <v>1063.125</v>
      </c>
      <c r="G60" s="116">
        <f t="shared" si="0"/>
        <v>141.10093569579931</v>
      </c>
      <c r="H60" s="117">
        <f t="shared" si="1"/>
        <v>176.37616961974913</v>
      </c>
    </row>
    <row r="61" spans="1:8" ht="60">
      <c r="A61" s="21" t="s">
        <v>299</v>
      </c>
      <c r="B61" s="37" t="s">
        <v>300</v>
      </c>
      <c r="C61" s="43" t="s">
        <v>7</v>
      </c>
      <c r="D61" s="41">
        <v>1</v>
      </c>
      <c r="E61" s="42">
        <v>630</v>
      </c>
      <c r="F61" s="25">
        <f t="shared" si="3"/>
        <v>630</v>
      </c>
      <c r="G61" s="116">
        <f t="shared" si="0"/>
        <v>83.615369301214415</v>
      </c>
      <c r="H61" s="117">
        <f t="shared" si="1"/>
        <v>104.51921162651801</v>
      </c>
    </row>
    <row r="62" spans="1:8">
      <c r="A62" s="39" t="s">
        <v>301</v>
      </c>
      <c r="B62" s="40"/>
      <c r="C62" s="39"/>
      <c r="D62" s="39"/>
      <c r="E62" s="39"/>
      <c r="F62" s="29">
        <f>SUM(F19:F61)</f>
        <v>63945.525000000009</v>
      </c>
      <c r="G62" s="116">
        <f t="shared" si="0"/>
        <v>8487.0296635476807</v>
      </c>
      <c r="H62" s="117">
        <f t="shared" si="1"/>
        <v>10608.787079434602</v>
      </c>
    </row>
    <row r="63" spans="1:8">
      <c r="A63" s="39" t="s">
        <v>302</v>
      </c>
      <c r="B63" s="40"/>
      <c r="C63" s="39"/>
      <c r="D63" s="39"/>
      <c r="E63" s="39"/>
      <c r="F63" s="28"/>
      <c r="G63" s="116">
        <f t="shared" si="0"/>
        <v>0</v>
      </c>
      <c r="H63" s="117">
        <f t="shared" si="1"/>
        <v>0</v>
      </c>
    </row>
    <row r="64" spans="1:8" ht="108">
      <c r="A64" s="21" t="s">
        <v>303</v>
      </c>
      <c r="B64" s="30" t="s">
        <v>201</v>
      </c>
      <c r="C64" s="31" t="s">
        <v>7</v>
      </c>
      <c r="D64" s="31">
        <v>5</v>
      </c>
      <c r="E64" s="32">
        <v>3087</v>
      </c>
      <c r="F64" s="25">
        <f t="shared" ref="F64:F69" si="4">D64*E64</f>
        <v>15435</v>
      </c>
      <c r="G64" s="116">
        <f t="shared" si="0"/>
        <v>2048.576547879753</v>
      </c>
      <c r="H64" s="117">
        <f t="shared" si="1"/>
        <v>2560.7206848496912</v>
      </c>
    </row>
    <row r="65" spans="1:8">
      <c r="A65" s="21" t="s">
        <v>304</v>
      </c>
      <c r="B65" s="30" t="s">
        <v>203</v>
      </c>
      <c r="C65" s="31" t="s">
        <v>7</v>
      </c>
      <c r="D65" s="31">
        <v>20</v>
      </c>
      <c r="E65" s="32">
        <v>35.700000000000003</v>
      </c>
      <c r="F65" s="25">
        <f t="shared" si="4"/>
        <v>714</v>
      </c>
      <c r="G65" s="116">
        <f t="shared" si="0"/>
        <v>94.764085208042999</v>
      </c>
      <c r="H65" s="117">
        <f t="shared" si="1"/>
        <v>118.45510651005375</v>
      </c>
    </row>
    <row r="66" spans="1:8" ht="60">
      <c r="A66" s="21" t="s">
        <v>305</v>
      </c>
      <c r="B66" s="33" t="s">
        <v>205</v>
      </c>
      <c r="C66" s="34" t="s">
        <v>7</v>
      </c>
      <c r="D66" s="31">
        <v>2</v>
      </c>
      <c r="E66" s="32">
        <v>630</v>
      </c>
      <c r="F66" s="25">
        <f t="shared" si="4"/>
        <v>1260</v>
      </c>
      <c r="G66" s="116">
        <f t="shared" si="0"/>
        <v>167.23073860242883</v>
      </c>
      <c r="H66" s="117">
        <f t="shared" si="1"/>
        <v>209.03842325303603</v>
      </c>
    </row>
    <row r="67" spans="1:8" ht="24">
      <c r="A67" s="21" t="s">
        <v>306</v>
      </c>
      <c r="B67" s="30" t="s">
        <v>195</v>
      </c>
      <c r="C67" s="23" t="s">
        <v>7</v>
      </c>
      <c r="D67" s="23">
        <v>2</v>
      </c>
      <c r="E67" s="24">
        <v>409.5</v>
      </c>
      <c r="F67" s="25">
        <f t="shared" si="4"/>
        <v>819</v>
      </c>
      <c r="G67" s="116">
        <f t="shared" si="0"/>
        <v>108.69998009157874</v>
      </c>
      <c r="H67" s="117">
        <f t="shared" si="1"/>
        <v>135.87497511447341</v>
      </c>
    </row>
    <row r="68" spans="1:8">
      <c r="A68" s="21" t="s">
        <v>307</v>
      </c>
      <c r="B68" s="35" t="s">
        <v>208</v>
      </c>
      <c r="C68" s="23" t="s">
        <v>7</v>
      </c>
      <c r="D68" s="23">
        <v>3</v>
      </c>
      <c r="E68" s="36">
        <v>78.75</v>
      </c>
      <c r="F68" s="25">
        <f t="shared" si="4"/>
        <v>236.25</v>
      </c>
      <c r="G68" s="116">
        <f t="shared" si="0"/>
        <v>31.355763487955404</v>
      </c>
      <c r="H68" s="117">
        <f t="shared" si="1"/>
        <v>39.194704359944254</v>
      </c>
    </row>
    <row r="69" spans="1:8" ht="171">
      <c r="A69" s="21" t="s">
        <v>308</v>
      </c>
      <c r="B69" s="37" t="s">
        <v>309</v>
      </c>
      <c r="C69" s="31" t="s">
        <v>211</v>
      </c>
      <c r="D69" s="31">
        <v>2</v>
      </c>
      <c r="E69" s="38">
        <v>2940</v>
      </c>
      <c r="F69" s="25">
        <f t="shared" si="4"/>
        <v>5880</v>
      </c>
      <c r="G69" s="116">
        <f t="shared" si="0"/>
        <v>780.41011347800111</v>
      </c>
      <c r="H69" s="117">
        <f t="shared" si="1"/>
        <v>975.51264184750141</v>
      </c>
    </row>
    <row r="70" spans="1:8">
      <c r="A70" s="39" t="s">
        <v>310</v>
      </c>
      <c r="B70" s="40"/>
      <c r="C70" s="39"/>
      <c r="D70" s="39"/>
      <c r="E70" s="39"/>
      <c r="F70" s="29">
        <f>SUM(F64:F69)</f>
        <v>24344.25</v>
      </c>
      <c r="G70" s="116">
        <f t="shared" si="0"/>
        <v>3231.0372287477603</v>
      </c>
      <c r="H70" s="117">
        <f t="shared" si="1"/>
        <v>4038.7965359347004</v>
      </c>
    </row>
    <row r="71" spans="1:8">
      <c r="A71" s="39" t="s">
        <v>311</v>
      </c>
      <c r="B71" s="40"/>
      <c r="C71" s="39"/>
      <c r="D71" s="39"/>
      <c r="E71" s="39"/>
      <c r="F71" s="28"/>
      <c r="G71" s="116">
        <f t="shared" ref="G71:G134" si="5">F71/7.5345</f>
        <v>0</v>
      </c>
      <c r="H71" s="117">
        <f t="shared" ref="H71:H134" si="6">1.25*G71</f>
        <v>0</v>
      </c>
    </row>
    <row r="72" spans="1:8" ht="120">
      <c r="A72" s="21" t="s">
        <v>312</v>
      </c>
      <c r="B72" s="30" t="s">
        <v>215</v>
      </c>
      <c r="C72" s="34" t="s">
        <v>7</v>
      </c>
      <c r="D72" s="31">
        <v>3</v>
      </c>
      <c r="E72" s="32">
        <v>1470</v>
      </c>
      <c r="F72" s="25">
        <f t="shared" ref="F72:F114" si="7">D72*E72</f>
        <v>4410</v>
      </c>
      <c r="G72" s="116">
        <f t="shared" si="5"/>
        <v>585.30758510850092</v>
      </c>
      <c r="H72" s="117">
        <f t="shared" si="6"/>
        <v>731.63448138562615</v>
      </c>
    </row>
    <row r="73" spans="1:8" ht="108">
      <c r="A73" s="21" t="s">
        <v>313</v>
      </c>
      <c r="B73" s="30" t="s">
        <v>217</v>
      </c>
      <c r="C73" s="34" t="s">
        <v>7</v>
      </c>
      <c r="D73" s="31">
        <v>1</v>
      </c>
      <c r="E73" s="32">
        <v>840</v>
      </c>
      <c r="F73" s="25">
        <f t="shared" si="7"/>
        <v>840</v>
      </c>
      <c r="G73" s="116">
        <f t="shared" si="5"/>
        <v>111.48715906828588</v>
      </c>
      <c r="H73" s="117">
        <f t="shared" si="6"/>
        <v>139.35894883535735</v>
      </c>
    </row>
    <row r="74" spans="1:8" ht="48">
      <c r="A74" s="21" t="s">
        <v>314</v>
      </c>
      <c r="B74" s="35" t="s">
        <v>219</v>
      </c>
      <c r="C74" s="41" t="s">
        <v>7</v>
      </c>
      <c r="D74" s="41">
        <v>20</v>
      </c>
      <c r="E74" s="24">
        <v>240.45</v>
      </c>
      <c r="F74" s="25">
        <f t="shared" si="7"/>
        <v>4809</v>
      </c>
      <c r="G74" s="116">
        <f t="shared" si="5"/>
        <v>638.26398566593662</v>
      </c>
      <c r="H74" s="117">
        <f t="shared" si="6"/>
        <v>797.82998208242077</v>
      </c>
    </row>
    <row r="75" spans="1:8" ht="84">
      <c r="A75" s="21" t="s">
        <v>315</v>
      </c>
      <c r="B75" s="37" t="s">
        <v>221</v>
      </c>
      <c r="C75" s="41" t="s">
        <v>7</v>
      </c>
      <c r="D75" s="41">
        <v>1</v>
      </c>
      <c r="E75" s="42">
        <v>2016</v>
      </c>
      <c r="F75" s="25">
        <f t="shared" si="7"/>
        <v>2016</v>
      </c>
      <c r="G75" s="116">
        <f t="shared" si="5"/>
        <v>267.56918176388609</v>
      </c>
      <c r="H75" s="117">
        <f t="shared" si="6"/>
        <v>334.4614772048576</v>
      </c>
    </row>
    <row r="76" spans="1:8" ht="36">
      <c r="A76" s="21" t="s">
        <v>316</v>
      </c>
      <c r="B76" s="26" t="s">
        <v>317</v>
      </c>
      <c r="C76" s="41" t="s">
        <v>7</v>
      </c>
      <c r="D76" s="41">
        <v>1</v>
      </c>
      <c r="E76" s="24">
        <v>487.2</v>
      </c>
      <c r="F76" s="25">
        <f t="shared" si="7"/>
        <v>487.2</v>
      </c>
      <c r="G76" s="116">
        <f t="shared" si="5"/>
        <v>64.662552259605803</v>
      </c>
      <c r="H76" s="117">
        <f t="shared" si="6"/>
        <v>80.828190324507261</v>
      </c>
    </row>
    <row r="77" spans="1:8" ht="84">
      <c r="A77" s="21" t="s">
        <v>318</v>
      </c>
      <c r="B77" s="37" t="s">
        <v>225</v>
      </c>
      <c r="C77" s="41" t="s">
        <v>7</v>
      </c>
      <c r="D77" s="41">
        <v>1</v>
      </c>
      <c r="E77" s="24">
        <v>2205</v>
      </c>
      <c r="F77" s="25">
        <f t="shared" si="7"/>
        <v>2205</v>
      </c>
      <c r="G77" s="116">
        <f t="shared" si="5"/>
        <v>292.65379255425046</v>
      </c>
      <c r="H77" s="117">
        <f t="shared" si="6"/>
        <v>365.81724069281307</v>
      </c>
    </row>
    <row r="78" spans="1:8" ht="60">
      <c r="A78" s="21" t="s">
        <v>319</v>
      </c>
      <c r="B78" s="33" t="s">
        <v>227</v>
      </c>
      <c r="C78" s="41" t="s">
        <v>7</v>
      </c>
      <c r="D78" s="41">
        <v>20</v>
      </c>
      <c r="E78" s="24">
        <v>283.5</v>
      </c>
      <c r="F78" s="25">
        <f t="shared" si="7"/>
        <v>5670</v>
      </c>
      <c r="G78" s="116">
        <f t="shared" si="5"/>
        <v>752.53832371092972</v>
      </c>
      <c r="H78" s="117">
        <f t="shared" si="6"/>
        <v>940.6729046386622</v>
      </c>
    </row>
    <row r="79" spans="1:8" ht="36">
      <c r="A79" s="21" t="s">
        <v>320</v>
      </c>
      <c r="B79" s="33" t="s">
        <v>229</v>
      </c>
      <c r="C79" s="43" t="s">
        <v>7</v>
      </c>
      <c r="D79" s="41">
        <v>1</v>
      </c>
      <c r="E79" s="24">
        <v>189</v>
      </c>
      <c r="F79" s="25">
        <f t="shared" si="7"/>
        <v>189</v>
      </c>
      <c r="G79" s="116">
        <f t="shared" si="5"/>
        <v>25.084610790364323</v>
      </c>
      <c r="H79" s="117">
        <f t="shared" si="6"/>
        <v>31.355763487955404</v>
      </c>
    </row>
    <row r="80" spans="1:8" ht="24">
      <c r="A80" s="21" t="s">
        <v>321</v>
      </c>
      <c r="B80" s="30" t="s">
        <v>231</v>
      </c>
      <c r="C80" s="43" t="s">
        <v>7</v>
      </c>
      <c r="D80" s="41">
        <v>40</v>
      </c>
      <c r="E80" s="24">
        <v>28.35</v>
      </c>
      <c r="F80" s="25">
        <f t="shared" si="7"/>
        <v>1134</v>
      </c>
      <c r="G80" s="116">
        <f t="shared" si="5"/>
        <v>150.50766474218594</v>
      </c>
      <c r="H80" s="117">
        <f t="shared" si="6"/>
        <v>188.13458092773243</v>
      </c>
    </row>
    <row r="81" spans="1:8">
      <c r="A81" s="21" t="s">
        <v>322</v>
      </c>
      <c r="B81" s="30" t="s">
        <v>233</v>
      </c>
      <c r="C81" s="43" t="s">
        <v>7</v>
      </c>
      <c r="D81" s="41">
        <v>20</v>
      </c>
      <c r="E81" s="24">
        <v>78.75</v>
      </c>
      <c r="F81" s="25">
        <f t="shared" si="7"/>
        <v>1575</v>
      </c>
      <c r="G81" s="116">
        <f t="shared" si="5"/>
        <v>209.03842325303603</v>
      </c>
      <c r="H81" s="117">
        <f t="shared" si="6"/>
        <v>261.29802906629504</v>
      </c>
    </row>
    <row r="82" spans="1:8">
      <c r="A82" s="21" t="s">
        <v>323</v>
      </c>
      <c r="B82" s="30" t="s">
        <v>235</v>
      </c>
      <c r="C82" s="43" t="s">
        <v>7</v>
      </c>
      <c r="D82" s="41">
        <v>20</v>
      </c>
      <c r="E82" s="24">
        <v>84</v>
      </c>
      <c r="F82" s="25">
        <f t="shared" si="7"/>
        <v>1680</v>
      </c>
      <c r="G82" s="116">
        <f t="shared" si="5"/>
        <v>222.97431813657175</v>
      </c>
      <c r="H82" s="117">
        <f t="shared" si="6"/>
        <v>278.71789767071471</v>
      </c>
    </row>
    <row r="83" spans="1:8">
      <c r="A83" s="21" t="s">
        <v>324</v>
      </c>
      <c r="B83" s="30" t="s">
        <v>237</v>
      </c>
      <c r="C83" s="43" t="s">
        <v>7</v>
      </c>
      <c r="D83" s="41">
        <v>40</v>
      </c>
      <c r="E83" s="24">
        <v>99.75</v>
      </c>
      <c r="F83" s="25">
        <f t="shared" si="7"/>
        <v>3990</v>
      </c>
      <c r="G83" s="116">
        <f t="shared" si="5"/>
        <v>529.56400557435791</v>
      </c>
      <c r="H83" s="117">
        <f t="shared" si="6"/>
        <v>661.95500696794738</v>
      </c>
    </row>
    <row r="84" spans="1:8" ht="144">
      <c r="A84" s="21" t="s">
        <v>325</v>
      </c>
      <c r="B84" s="33" t="s">
        <v>239</v>
      </c>
      <c r="C84" s="44" t="s">
        <v>7</v>
      </c>
      <c r="D84" s="44">
        <v>1</v>
      </c>
      <c r="E84" s="32">
        <v>3108</v>
      </c>
      <c r="F84" s="25">
        <f t="shared" si="7"/>
        <v>3108</v>
      </c>
      <c r="G84" s="116">
        <f t="shared" si="5"/>
        <v>412.50248855265772</v>
      </c>
      <c r="H84" s="117">
        <f t="shared" si="6"/>
        <v>515.62811069082215</v>
      </c>
    </row>
    <row r="85" spans="1:8" ht="24">
      <c r="A85" s="21" t="s">
        <v>326</v>
      </c>
      <c r="B85" s="26" t="s">
        <v>195</v>
      </c>
      <c r="C85" s="23" t="s">
        <v>7</v>
      </c>
      <c r="D85" s="23">
        <v>1</v>
      </c>
      <c r="E85" s="24">
        <v>409.5</v>
      </c>
      <c r="F85" s="25">
        <f t="shared" si="7"/>
        <v>409.5</v>
      </c>
      <c r="G85" s="116">
        <f t="shared" si="5"/>
        <v>54.349990045789369</v>
      </c>
      <c r="H85" s="117">
        <f t="shared" si="6"/>
        <v>67.937487557236707</v>
      </c>
    </row>
    <row r="86" spans="1:8" ht="24">
      <c r="A86" s="21" t="s">
        <v>327</v>
      </c>
      <c r="B86" s="26" t="s">
        <v>242</v>
      </c>
      <c r="C86" s="23" t="s">
        <v>7</v>
      </c>
      <c r="D86" s="23">
        <v>1</v>
      </c>
      <c r="E86" s="38">
        <v>789.6</v>
      </c>
      <c r="F86" s="25">
        <f t="shared" si="7"/>
        <v>789.6</v>
      </c>
      <c r="G86" s="116">
        <f t="shared" si="5"/>
        <v>104.79792952418873</v>
      </c>
      <c r="H86" s="117">
        <f t="shared" si="6"/>
        <v>130.99741190523591</v>
      </c>
    </row>
    <row r="87" spans="1:8">
      <c r="A87" s="21" t="s">
        <v>328</v>
      </c>
      <c r="B87" s="35" t="s">
        <v>208</v>
      </c>
      <c r="C87" s="23" t="s">
        <v>7</v>
      </c>
      <c r="D87" s="23">
        <v>1</v>
      </c>
      <c r="E87" s="36">
        <v>78.75</v>
      </c>
      <c r="F87" s="25">
        <f t="shared" si="7"/>
        <v>78.75</v>
      </c>
      <c r="G87" s="116">
        <f t="shared" si="5"/>
        <v>10.451921162651802</v>
      </c>
      <c r="H87" s="117">
        <f t="shared" si="6"/>
        <v>13.064901453314752</v>
      </c>
    </row>
    <row r="88" spans="1:8" ht="24">
      <c r="A88" s="21" t="s">
        <v>329</v>
      </c>
      <c r="B88" s="26" t="s">
        <v>245</v>
      </c>
      <c r="C88" s="23" t="s">
        <v>7</v>
      </c>
      <c r="D88" s="23">
        <v>1</v>
      </c>
      <c r="E88" s="24">
        <v>112.35</v>
      </c>
      <c r="F88" s="25">
        <f t="shared" si="7"/>
        <v>112.35</v>
      </c>
      <c r="G88" s="116">
        <f t="shared" si="5"/>
        <v>14.911407525383236</v>
      </c>
      <c r="H88" s="117">
        <f t="shared" si="6"/>
        <v>18.639259406729046</v>
      </c>
    </row>
    <row r="89" spans="1:8" ht="96">
      <c r="A89" s="21" t="s">
        <v>330</v>
      </c>
      <c r="B89" s="35" t="s">
        <v>247</v>
      </c>
      <c r="C89" s="41" t="s">
        <v>7</v>
      </c>
      <c r="D89" s="41">
        <v>1</v>
      </c>
      <c r="E89" s="24">
        <v>1470</v>
      </c>
      <c r="F89" s="25">
        <f t="shared" si="7"/>
        <v>1470</v>
      </c>
      <c r="G89" s="116">
        <f t="shared" si="5"/>
        <v>195.10252836950028</v>
      </c>
      <c r="H89" s="117">
        <f t="shared" si="6"/>
        <v>243.87816046187535</v>
      </c>
    </row>
    <row r="90" spans="1:8" ht="36">
      <c r="A90" s="21" t="s">
        <v>331</v>
      </c>
      <c r="B90" s="33" t="s">
        <v>249</v>
      </c>
      <c r="C90" s="41" t="s">
        <v>7</v>
      </c>
      <c r="D90" s="21" t="s">
        <v>250</v>
      </c>
      <c r="E90" s="42">
        <v>46.2</v>
      </c>
      <c r="F90" s="25">
        <f t="shared" si="7"/>
        <v>554.40000000000009</v>
      </c>
      <c r="G90" s="116">
        <f t="shared" si="5"/>
        <v>73.581524985068697</v>
      </c>
      <c r="H90" s="117">
        <f t="shared" si="6"/>
        <v>91.976906231335875</v>
      </c>
    </row>
    <row r="91" spans="1:8" ht="36">
      <c r="A91" s="21" t="s">
        <v>332</v>
      </c>
      <c r="B91" s="33" t="s">
        <v>252</v>
      </c>
      <c r="C91" s="41" t="s">
        <v>7</v>
      </c>
      <c r="D91" s="21" t="s">
        <v>253</v>
      </c>
      <c r="E91" s="24">
        <v>75.599999999999994</v>
      </c>
      <c r="F91" s="25">
        <f t="shared" si="7"/>
        <v>226.79999999999998</v>
      </c>
      <c r="G91" s="116">
        <f t="shared" si="5"/>
        <v>30.101532948437185</v>
      </c>
      <c r="H91" s="117">
        <f t="shared" si="6"/>
        <v>37.626916185546484</v>
      </c>
    </row>
    <row r="92" spans="1:8" ht="96">
      <c r="A92" s="21" t="s">
        <v>333</v>
      </c>
      <c r="B92" s="37" t="s">
        <v>255</v>
      </c>
      <c r="C92" s="41" t="s">
        <v>7</v>
      </c>
      <c r="D92" s="41">
        <v>1</v>
      </c>
      <c r="E92" s="42">
        <v>1312.5</v>
      </c>
      <c r="F92" s="25">
        <f t="shared" si="7"/>
        <v>1312.5</v>
      </c>
      <c r="G92" s="116">
        <f t="shared" si="5"/>
        <v>174.19868604419668</v>
      </c>
      <c r="H92" s="117">
        <f t="shared" si="6"/>
        <v>217.74835755524583</v>
      </c>
    </row>
    <row r="93" spans="1:8" ht="36">
      <c r="A93" s="21" t="s">
        <v>334</v>
      </c>
      <c r="B93" s="33" t="s">
        <v>252</v>
      </c>
      <c r="C93" s="41" t="s">
        <v>7</v>
      </c>
      <c r="D93" s="21" t="s">
        <v>253</v>
      </c>
      <c r="E93" s="42">
        <v>75.599999999999994</v>
      </c>
      <c r="F93" s="25">
        <f t="shared" si="7"/>
        <v>226.79999999999998</v>
      </c>
      <c r="G93" s="116">
        <f t="shared" si="5"/>
        <v>30.101532948437185</v>
      </c>
      <c r="H93" s="117">
        <f t="shared" si="6"/>
        <v>37.626916185546484</v>
      </c>
    </row>
    <row r="94" spans="1:8" ht="36">
      <c r="A94" s="21" t="s">
        <v>335</v>
      </c>
      <c r="B94" s="33" t="s">
        <v>258</v>
      </c>
      <c r="C94" s="41" t="s">
        <v>7</v>
      </c>
      <c r="D94" s="21" t="s">
        <v>259</v>
      </c>
      <c r="E94" s="24">
        <v>46.2</v>
      </c>
      <c r="F94" s="25">
        <f t="shared" si="7"/>
        <v>277.20000000000005</v>
      </c>
      <c r="G94" s="116">
        <f t="shared" si="5"/>
        <v>36.790762492534348</v>
      </c>
      <c r="H94" s="117">
        <f t="shared" si="6"/>
        <v>45.988453115667937</v>
      </c>
    </row>
    <row r="95" spans="1:8" ht="108">
      <c r="A95" s="21" t="s">
        <v>336</v>
      </c>
      <c r="B95" s="30" t="s">
        <v>261</v>
      </c>
      <c r="C95" s="41" t="s">
        <v>7</v>
      </c>
      <c r="D95" s="41">
        <v>1</v>
      </c>
      <c r="E95" s="24">
        <v>1365</v>
      </c>
      <c r="F95" s="25">
        <f t="shared" si="7"/>
        <v>1365</v>
      </c>
      <c r="G95" s="116">
        <f t="shared" si="5"/>
        <v>181.16663348596455</v>
      </c>
      <c r="H95" s="117">
        <f t="shared" si="6"/>
        <v>226.45829185745569</v>
      </c>
    </row>
    <row r="96" spans="1:8" ht="36">
      <c r="A96" s="21" t="s">
        <v>337</v>
      </c>
      <c r="B96" s="33" t="s">
        <v>263</v>
      </c>
      <c r="C96" s="41" t="s">
        <v>7</v>
      </c>
      <c r="D96" s="41">
        <v>4</v>
      </c>
      <c r="E96" s="24">
        <v>75.599999999999994</v>
      </c>
      <c r="F96" s="25">
        <f t="shared" si="7"/>
        <v>302.39999999999998</v>
      </c>
      <c r="G96" s="116">
        <f t="shared" si="5"/>
        <v>40.135377264582914</v>
      </c>
      <c r="H96" s="117">
        <f t="shared" si="6"/>
        <v>50.169221580728646</v>
      </c>
    </row>
    <row r="97" spans="1:8" ht="144">
      <c r="A97" s="21" t="s">
        <v>338</v>
      </c>
      <c r="B97" s="37" t="s">
        <v>265</v>
      </c>
      <c r="C97" s="34" t="s">
        <v>7</v>
      </c>
      <c r="D97" s="31">
        <v>1</v>
      </c>
      <c r="E97" s="32">
        <v>1365</v>
      </c>
      <c r="F97" s="25">
        <f t="shared" si="7"/>
        <v>1365</v>
      </c>
      <c r="G97" s="116">
        <f t="shared" si="5"/>
        <v>181.16663348596455</v>
      </c>
      <c r="H97" s="117">
        <f t="shared" si="6"/>
        <v>226.45829185745569</v>
      </c>
    </row>
    <row r="98" spans="1:8" ht="132">
      <c r="A98" s="21" t="s">
        <v>339</v>
      </c>
      <c r="B98" s="30" t="s">
        <v>267</v>
      </c>
      <c r="C98" s="43" t="s">
        <v>7</v>
      </c>
      <c r="D98" s="41">
        <v>1</v>
      </c>
      <c r="E98" s="24">
        <v>1365</v>
      </c>
      <c r="F98" s="25">
        <f t="shared" si="7"/>
        <v>1365</v>
      </c>
      <c r="G98" s="116">
        <f t="shared" si="5"/>
        <v>181.16663348596455</v>
      </c>
      <c r="H98" s="117">
        <f t="shared" si="6"/>
        <v>226.45829185745569</v>
      </c>
    </row>
    <row r="99" spans="1:8" ht="144">
      <c r="A99" s="21" t="s">
        <v>340</v>
      </c>
      <c r="B99" s="30" t="s">
        <v>269</v>
      </c>
      <c r="C99" s="23" t="s">
        <v>7</v>
      </c>
      <c r="D99" s="23">
        <v>1</v>
      </c>
      <c r="E99" s="36">
        <v>1680</v>
      </c>
      <c r="F99" s="25">
        <f t="shared" si="7"/>
        <v>1680</v>
      </c>
      <c r="G99" s="116">
        <f t="shared" si="5"/>
        <v>222.97431813657175</v>
      </c>
      <c r="H99" s="117">
        <f t="shared" si="6"/>
        <v>278.71789767071471</v>
      </c>
    </row>
    <row r="100" spans="1:8" ht="24">
      <c r="A100" s="21" t="s">
        <v>341</v>
      </c>
      <c r="B100" s="45" t="s">
        <v>271</v>
      </c>
      <c r="C100" s="41" t="s">
        <v>7</v>
      </c>
      <c r="D100" s="41">
        <v>1</v>
      </c>
      <c r="E100" s="38">
        <v>525</v>
      </c>
      <c r="F100" s="25">
        <f t="shared" si="7"/>
        <v>525</v>
      </c>
      <c r="G100" s="116">
        <f t="shared" si="5"/>
        <v>69.679474417678676</v>
      </c>
      <c r="H100" s="117">
        <f t="shared" si="6"/>
        <v>87.099343022098338</v>
      </c>
    </row>
    <row r="101" spans="1:8" ht="144">
      <c r="A101" s="21" t="s">
        <v>342</v>
      </c>
      <c r="B101" s="33" t="s">
        <v>273</v>
      </c>
      <c r="C101" s="43" t="s">
        <v>7</v>
      </c>
      <c r="D101" s="21" t="s">
        <v>274</v>
      </c>
      <c r="E101" s="24">
        <v>1732.5</v>
      </c>
      <c r="F101" s="25">
        <f t="shared" si="7"/>
        <v>1732.5</v>
      </c>
      <c r="G101" s="116">
        <f t="shared" si="5"/>
        <v>229.94226557833963</v>
      </c>
      <c r="H101" s="117">
        <f t="shared" si="6"/>
        <v>287.42783197292454</v>
      </c>
    </row>
    <row r="102" spans="1:8" ht="156">
      <c r="A102" s="21" t="s">
        <v>343</v>
      </c>
      <c r="B102" s="37" t="s">
        <v>276</v>
      </c>
      <c r="C102" s="41" t="s">
        <v>7</v>
      </c>
      <c r="D102" s="41">
        <v>1</v>
      </c>
      <c r="E102" s="38">
        <v>2415</v>
      </c>
      <c r="F102" s="25">
        <f t="shared" si="7"/>
        <v>2415</v>
      </c>
      <c r="G102" s="116">
        <f t="shared" si="5"/>
        <v>320.52558232132191</v>
      </c>
      <c r="H102" s="117">
        <f t="shared" si="6"/>
        <v>400.6569779016524</v>
      </c>
    </row>
    <row r="103" spans="1:8" ht="96">
      <c r="A103" s="21" t="s">
        <v>344</v>
      </c>
      <c r="B103" s="37" t="s">
        <v>278</v>
      </c>
      <c r="C103" s="41" t="s">
        <v>7</v>
      </c>
      <c r="D103" s="41">
        <v>1</v>
      </c>
      <c r="E103" s="38">
        <v>1155</v>
      </c>
      <c r="F103" s="25">
        <f t="shared" si="7"/>
        <v>1155</v>
      </c>
      <c r="G103" s="116">
        <f t="shared" si="5"/>
        <v>153.29484371889308</v>
      </c>
      <c r="H103" s="117">
        <f t="shared" si="6"/>
        <v>191.61855464861634</v>
      </c>
    </row>
    <row r="104" spans="1:8" ht="144">
      <c r="A104" s="21" t="s">
        <v>345</v>
      </c>
      <c r="B104" s="37" t="s">
        <v>280</v>
      </c>
      <c r="C104" s="34" t="s">
        <v>7</v>
      </c>
      <c r="D104" s="31">
        <v>1</v>
      </c>
      <c r="E104" s="32">
        <v>2205</v>
      </c>
      <c r="F104" s="25">
        <f t="shared" si="7"/>
        <v>2205</v>
      </c>
      <c r="G104" s="116">
        <f t="shared" si="5"/>
        <v>292.65379255425046</v>
      </c>
      <c r="H104" s="117">
        <f t="shared" si="6"/>
        <v>365.81724069281307</v>
      </c>
    </row>
    <row r="105" spans="1:8" ht="144">
      <c r="A105" s="21" t="s">
        <v>346</v>
      </c>
      <c r="B105" s="30" t="s">
        <v>282</v>
      </c>
      <c r="C105" s="41" t="s">
        <v>7</v>
      </c>
      <c r="D105" s="21" t="s">
        <v>274</v>
      </c>
      <c r="E105" s="24">
        <v>2520</v>
      </c>
      <c r="F105" s="25">
        <f t="shared" si="7"/>
        <v>2520</v>
      </c>
      <c r="G105" s="116">
        <f t="shared" si="5"/>
        <v>334.46147720485766</v>
      </c>
      <c r="H105" s="117">
        <f t="shared" si="6"/>
        <v>418.07684650607206</v>
      </c>
    </row>
    <row r="106" spans="1:8" ht="72">
      <c r="A106" s="21" t="s">
        <v>347</v>
      </c>
      <c r="B106" s="30" t="s">
        <v>284</v>
      </c>
      <c r="C106" s="41" t="s">
        <v>7</v>
      </c>
      <c r="D106" s="21" t="s">
        <v>274</v>
      </c>
      <c r="E106" s="24">
        <v>672</v>
      </c>
      <c r="F106" s="25">
        <f t="shared" si="7"/>
        <v>672</v>
      </c>
      <c r="G106" s="116">
        <f t="shared" si="5"/>
        <v>89.189727254628707</v>
      </c>
      <c r="H106" s="117">
        <f t="shared" si="6"/>
        <v>111.48715906828588</v>
      </c>
    </row>
    <row r="107" spans="1:8" ht="48">
      <c r="A107" s="21" t="s">
        <v>348</v>
      </c>
      <c r="B107" s="37" t="s">
        <v>349</v>
      </c>
      <c r="C107" s="41" t="s">
        <v>7</v>
      </c>
      <c r="D107" s="21" t="s">
        <v>274</v>
      </c>
      <c r="E107" s="24">
        <v>1638</v>
      </c>
      <c r="F107" s="25">
        <f t="shared" si="7"/>
        <v>1638</v>
      </c>
      <c r="G107" s="116">
        <f t="shared" si="5"/>
        <v>217.39996018315748</v>
      </c>
      <c r="H107" s="117">
        <f t="shared" si="6"/>
        <v>271.74995022894683</v>
      </c>
    </row>
    <row r="108" spans="1:8" ht="48">
      <c r="A108" s="21" t="s">
        <v>350</v>
      </c>
      <c r="B108" s="37" t="s">
        <v>351</v>
      </c>
      <c r="C108" s="41" t="s">
        <v>7</v>
      </c>
      <c r="D108" s="21" t="s">
        <v>289</v>
      </c>
      <c r="E108" s="24">
        <v>966</v>
      </c>
      <c r="F108" s="25">
        <f t="shared" si="7"/>
        <v>1932</v>
      </c>
      <c r="G108" s="116">
        <f t="shared" si="5"/>
        <v>256.42046585705754</v>
      </c>
      <c r="H108" s="117">
        <f t="shared" si="6"/>
        <v>320.52558232132191</v>
      </c>
    </row>
    <row r="109" spans="1:8" ht="132">
      <c r="A109" s="21" t="s">
        <v>352</v>
      </c>
      <c r="B109" s="37" t="s">
        <v>291</v>
      </c>
      <c r="C109" s="41" t="s">
        <v>7</v>
      </c>
      <c r="D109" s="41">
        <v>1</v>
      </c>
      <c r="E109" s="42">
        <v>2415</v>
      </c>
      <c r="F109" s="25">
        <f t="shared" si="7"/>
        <v>2415</v>
      </c>
      <c r="G109" s="116">
        <f t="shared" si="5"/>
        <v>320.52558232132191</v>
      </c>
      <c r="H109" s="117">
        <f t="shared" si="6"/>
        <v>400.6569779016524</v>
      </c>
    </row>
    <row r="110" spans="1:8" ht="36">
      <c r="A110" s="21" t="s">
        <v>353</v>
      </c>
      <c r="B110" s="33" t="s">
        <v>252</v>
      </c>
      <c r="C110" s="41" t="s">
        <v>7</v>
      </c>
      <c r="D110" s="21" t="s">
        <v>293</v>
      </c>
      <c r="E110" s="42">
        <v>75.599999999999994</v>
      </c>
      <c r="F110" s="25">
        <f t="shared" si="7"/>
        <v>302.39999999999998</v>
      </c>
      <c r="G110" s="116">
        <f t="shared" si="5"/>
        <v>40.135377264582914</v>
      </c>
      <c r="H110" s="117">
        <f t="shared" si="6"/>
        <v>50.169221580728646</v>
      </c>
    </row>
    <row r="111" spans="1:8" ht="36">
      <c r="A111" s="21" t="s">
        <v>354</v>
      </c>
      <c r="B111" s="33" t="s">
        <v>249</v>
      </c>
      <c r="C111" s="41" t="s">
        <v>7</v>
      </c>
      <c r="D111" s="21" t="s">
        <v>250</v>
      </c>
      <c r="E111" s="42">
        <v>46.2</v>
      </c>
      <c r="F111" s="25">
        <f t="shared" si="7"/>
        <v>554.40000000000009</v>
      </c>
      <c r="G111" s="116">
        <f t="shared" si="5"/>
        <v>73.581524985068697</v>
      </c>
      <c r="H111" s="117">
        <f t="shared" si="6"/>
        <v>91.976906231335875</v>
      </c>
    </row>
    <row r="112" spans="1:8" ht="48">
      <c r="A112" s="21" t="s">
        <v>355</v>
      </c>
      <c r="B112" s="30" t="s">
        <v>296</v>
      </c>
      <c r="C112" s="41" t="s">
        <v>7</v>
      </c>
      <c r="D112" s="21" t="s">
        <v>274</v>
      </c>
      <c r="E112" s="24">
        <v>537.6</v>
      </c>
      <c r="F112" s="25">
        <f t="shared" si="7"/>
        <v>537.6</v>
      </c>
      <c r="G112" s="116">
        <f t="shared" si="5"/>
        <v>71.351781803702963</v>
      </c>
      <c r="H112" s="117">
        <f t="shared" si="6"/>
        <v>89.189727254628707</v>
      </c>
    </row>
    <row r="113" spans="1:8" ht="51">
      <c r="A113" s="21" t="s">
        <v>356</v>
      </c>
      <c r="B113" s="46" t="s">
        <v>357</v>
      </c>
      <c r="C113" s="41" t="s">
        <v>7</v>
      </c>
      <c r="D113" s="21" t="s">
        <v>253</v>
      </c>
      <c r="E113" s="24">
        <v>354.375</v>
      </c>
      <c r="F113" s="25">
        <f t="shared" si="7"/>
        <v>1063.125</v>
      </c>
      <c r="G113" s="116">
        <f t="shared" si="5"/>
        <v>141.10093569579931</v>
      </c>
      <c r="H113" s="117">
        <f t="shared" si="6"/>
        <v>176.37616961974913</v>
      </c>
    </row>
    <row r="114" spans="1:8" ht="60">
      <c r="A114" s="21" t="s">
        <v>358</v>
      </c>
      <c r="B114" s="37" t="s">
        <v>300</v>
      </c>
      <c r="C114" s="43" t="s">
        <v>7</v>
      </c>
      <c r="D114" s="41">
        <v>1</v>
      </c>
      <c r="E114" s="42">
        <v>630</v>
      </c>
      <c r="F114" s="25">
        <f t="shared" si="7"/>
        <v>630</v>
      </c>
      <c r="G114" s="116">
        <f t="shared" si="5"/>
        <v>83.615369301214415</v>
      </c>
      <c r="H114" s="117">
        <f t="shared" si="6"/>
        <v>104.51921162651801</v>
      </c>
    </row>
    <row r="115" spans="1:8">
      <c r="A115" s="39" t="s">
        <v>359</v>
      </c>
      <c r="B115" s="40"/>
      <c r="C115" s="39"/>
      <c r="D115" s="39"/>
      <c r="E115" s="39"/>
      <c r="F115" s="29">
        <f>SUM(F72:F114)</f>
        <v>63945.525000000009</v>
      </c>
      <c r="G115" s="116">
        <f t="shared" si="5"/>
        <v>8487.0296635476807</v>
      </c>
      <c r="H115" s="117">
        <f t="shared" si="6"/>
        <v>10608.787079434602</v>
      </c>
    </row>
    <row r="116" spans="1:8">
      <c r="A116" s="39" t="s">
        <v>360</v>
      </c>
      <c r="B116" s="40"/>
      <c r="C116" s="39"/>
      <c r="D116" s="39"/>
      <c r="E116" s="39"/>
      <c r="F116" s="28"/>
      <c r="G116" s="116">
        <f t="shared" si="5"/>
        <v>0</v>
      </c>
      <c r="H116" s="117">
        <f t="shared" si="6"/>
        <v>0</v>
      </c>
    </row>
    <row r="117" spans="1:8" ht="108">
      <c r="A117" s="21" t="s">
        <v>361</v>
      </c>
      <c r="B117" s="30" t="s">
        <v>201</v>
      </c>
      <c r="C117" s="31" t="s">
        <v>7</v>
      </c>
      <c r="D117" s="31">
        <v>5</v>
      </c>
      <c r="E117" s="32">
        <v>3087</v>
      </c>
      <c r="F117" s="25">
        <f t="shared" ref="F117:F122" si="8">D117*E117</f>
        <v>15435</v>
      </c>
      <c r="G117" s="116">
        <f t="shared" si="5"/>
        <v>2048.576547879753</v>
      </c>
      <c r="H117" s="117">
        <f t="shared" si="6"/>
        <v>2560.7206848496912</v>
      </c>
    </row>
    <row r="118" spans="1:8">
      <c r="A118" s="21" t="s">
        <v>362</v>
      </c>
      <c r="B118" s="30" t="s">
        <v>203</v>
      </c>
      <c r="C118" s="31" t="s">
        <v>7</v>
      </c>
      <c r="D118" s="31">
        <v>20</v>
      </c>
      <c r="E118" s="32">
        <v>35.700000000000003</v>
      </c>
      <c r="F118" s="25">
        <f t="shared" si="8"/>
        <v>714</v>
      </c>
      <c r="G118" s="116">
        <f t="shared" si="5"/>
        <v>94.764085208042999</v>
      </c>
      <c r="H118" s="117">
        <f t="shared" si="6"/>
        <v>118.45510651005375</v>
      </c>
    </row>
    <row r="119" spans="1:8" ht="60">
      <c r="A119" s="21" t="s">
        <v>363</v>
      </c>
      <c r="B119" s="33" t="s">
        <v>205</v>
      </c>
      <c r="C119" s="34" t="s">
        <v>7</v>
      </c>
      <c r="D119" s="31">
        <v>2</v>
      </c>
      <c r="E119" s="32">
        <v>630</v>
      </c>
      <c r="F119" s="25">
        <f t="shared" si="8"/>
        <v>1260</v>
      </c>
      <c r="G119" s="116">
        <f t="shared" si="5"/>
        <v>167.23073860242883</v>
      </c>
      <c r="H119" s="117">
        <f t="shared" si="6"/>
        <v>209.03842325303603</v>
      </c>
    </row>
    <row r="120" spans="1:8" ht="24">
      <c r="A120" s="21" t="s">
        <v>364</v>
      </c>
      <c r="B120" s="30" t="s">
        <v>195</v>
      </c>
      <c r="C120" s="23" t="s">
        <v>7</v>
      </c>
      <c r="D120" s="23">
        <v>2</v>
      </c>
      <c r="E120" s="24">
        <v>409.5</v>
      </c>
      <c r="F120" s="25">
        <f t="shared" si="8"/>
        <v>819</v>
      </c>
      <c r="G120" s="116">
        <f t="shared" si="5"/>
        <v>108.69998009157874</v>
      </c>
      <c r="H120" s="117">
        <f t="shared" si="6"/>
        <v>135.87497511447341</v>
      </c>
    </row>
    <row r="121" spans="1:8">
      <c r="A121" s="21" t="s">
        <v>365</v>
      </c>
      <c r="B121" s="35" t="s">
        <v>208</v>
      </c>
      <c r="C121" s="23" t="s">
        <v>7</v>
      </c>
      <c r="D121" s="23">
        <v>3</v>
      </c>
      <c r="E121" s="36">
        <v>78.75</v>
      </c>
      <c r="F121" s="25">
        <f t="shared" si="8"/>
        <v>236.25</v>
      </c>
      <c r="G121" s="116">
        <f t="shared" si="5"/>
        <v>31.355763487955404</v>
      </c>
      <c r="H121" s="117">
        <f t="shared" si="6"/>
        <v>39.194704359944254</v>
      </c>
    </row>
    <row r="122" spans="1:8" ht="171">
      <c r="A122" s="21" t="s">
        <v>366</v>
      </c>
      <c r="B122" s="37" t="s">
        <v>210</v>
      </c>
      <c r="C122" s="31" t="s">
        <v>211</v>
      </c>
      <c r="D122" s="31">
        <v>2</v>
      </c>
      <c r="E122" s="38">
        <v>2940</v>
      </c>
      <c r="F122" s="25">
        <f t="shared" si="8"/>
        <v>5880</v>
      </c>
      <c r="G122" s="116">
        <f t="shared" si="5"/>
        <v>780.41011347800111</v>
      </c>
      <c r="H122" s="117">
        <f t="shared" si="6"/>
        <v>975.51264184750141</v>
      </c>
    </row>
    <row r="123" spans="1:8">
      <c r="A123" s="39" t="s">
        <v>367</v>
      </c>
      <c r="B123" s="40"/>
      <c r="C123" s="39"/>
      <c r="D123" s="39"/>
      <c r="E123" s="39"/>
      <c r="F123" s="29">
        <f>SUM(F117:F122)</f>
        <v>24344.25</v>
      </c>
      <c r="G123" s="116">
        <f t="shared" si="5"/>
        <v>3231.0372287477603</v>
      </c>
      <c r="H123" s="117">
        <f t="shared" si="6"/>
        <v>4038.7965359347004</v>
      </c>
    </row>
    <row r="124" spans="1:8">
      <c r="A124" s="39" t="s">
        <v>368</v>
      </c>
      <c r="B124" s="40"/>
      <c r="C124" s="39"/>
      <c r="D124" s="39"/>
      <c r="E124" s="39"/>
      <c r="F124" s="28"/>
      <c r="G124" s="116">
        <f t="shared" si="5"/>
        <v>0</v>
      </c>
      <c r="H124" s="117">
        <f t="shared" si="6"/>
        <v>0</v>
      </c>
    </row>
    <row r="125" spans="1:8" ht="120">
      <c r="A125" s="21" t="s">
        <v>369</v>
      </c>
      <c r="B125" s="30" t="s">
        <v>215</v>
      </c>
      <c r="C125" s="34" t="s">
        <v>7</v>
      </c>
      <c r="D125" s="31">
        <v>3</v>
      </c>
      <c r="E125" s="32">
        <v>1470</v>
      </c>
      <c r="F125" s="25">
        <f t="shared" ref="F125:F167" si="9">D125*E125</f>
        <v>4410</v>
      </c>
      <c r="G125" s="116">
        <f t="shared" si="5"/>
        <v>585.30758510850092</v>
      </c>
      <c r="H125" s="117">
        <f t="shared" si="6"/>
        <v>731.63448138562615</v>
      </c>
    </row>
    <row r="126" spans="1:8" ht="108">
      <c r="A126" s="21" t="s">
        <v>370</v>
      </c>
      <c r="B126" s="30" t="s">
        <v>217</v>
      </c>
      <c r="C126" s="34" t="s">
        <v>7</v>
      </c>
      <c r="D126" s="31">
        <v>1</v>
      </c>
      <c r="E126" s="32">
        <v>840</v>
      </c>
      <c r="F126" s="25">
        <f t="shared" si="9"/>
        <v>840</v>
      </c>
      <c r="G126" s="116">
        <f t="shared" si="5"/>
        <v>111.48715906828588</v>
      </c>
      <c r="H126" s="117">
        <f t="shared" si="6"/>
        <v>139.35894883535735</v>
      </c>
    </row>
    <row r="127" spans="1:8" ht="48">
      <c r="A127" s="21" t="s">
        <v>371</v>
      </c>
      <c r="B127" s="35" t="s">
        <v>372</v>
      </c>
      <c r="C127" s="41" t="s">
        <v>7</v>
      </c>
      <c r="D127" s="41">
        <v>20</v>
      </c>
      <c r="E127" s="24">
        <v>240.45</v>
      </c>
      <c r="F127" s="25">
        <f t="shared" si="9"/>
        <v>4809</v>
      </c>
      <c r="G127" s="116">
        <f t="shared" si="5"/>
        <v>638.26398566593662</v>
      </c>
      <c r="H127" s="117">
        <f t="shared" si="6"/>
        <v>797.82998208242077</v>
      </c>
    </row>
    <row r="128" spans="1:8" ht="84">
      <c r="A128" s="21" t="s">
        <v>373</v>
      </c>
      <c r="B128" s="37" t="s">
        <v>221</v>
      </c>
      <c r="C128" s="41" t="s">
        <v>7</v>
      </c>
      <c r="D128" s="41">
        <v>1</v>
      </c>
      <c r="E128" s="42">
        <v>2016</v>
      </c>
      <c r="F128" s="25">
        <f t="shared" si="9"/>
        <v>2016</v>
      </c>
      <c r="G128" s="116">
        <f t="shared" si="5"/>
        <v>267.56918176388609</v>
      </c>
      <c r="H128" s="117">
        <f t="shared" si="6"/>
        <v>334.4614772048576</v>
      </c>
    </row>
    <row r="129" spans="1:8" ht="48">
      <c r="A129" s="21" t="s">
        <v>374</v>
      </c>
      <c r="B129" s="26" t="s">
        <v>375</v>
      </c>
      <c r="C129" s="41" t="s">
        <v>7</v>
      </c>
      <c r="D129" s="41">
        <v>1</v>
      </c>
      <c r="E129" s="24">
        <v>487.2</v>
      </c>
      <c r="F129" s="25">
        <f t="shared" si="9"/>
        <v>487.2</v>
      </c>
      <c r="G129" s="116">
        <f t="shared" si="5"/>
        <v>64.662552259605803</v>
      </c>
      <c r="H129" s="117">
        <f t="shared" si="6"/>
        <v>80.828190324507261</v>
      </c>
    </row>
    <row r="130" spans="1:8" ht="84">
      <c r="A130" s="21" t="s">
        <v>376</v>
      </c>
      <c r="B130" s="37" t="s">
        <v>225</v>
      </c>
      <c r="C130" s="41" t="s">
        <v>7</v>
      </c>
      <c r="D130" s="41">
        <v>1</v>
      </c>
      <c r="E130" s="24">
        <v>2205</v>
      </c>
      <c r="F130" s="25">
        <f t="shared" si="9"/>
        <v>2205</v>
      </c>
      <c r="G130" s="116">
        <f t="shared" si="5"/>
        <v>292.65379255425046</v>
      </c>
      <c r="H130" s="117">
        <f t="shared" si="6"/>
        <v>365.81724069281307</v>
      </c>
    </row>
    <row r="131" spans="1:8" ht="60">
      <c r="A131" s="21" t="s">
        <v>377</v>
      </c>
      <c r="B131" s="33" t="s">
        <v>227</v>
      </c>
      <c r="C131" s="41" t="s">
        <v>7</v>
      </c>
      <c r="D131" s="41">
        <v>20</v>
      </c>
      <c r="E131" s="24">
        <v>283.5</v>
      </c>
      <c r="F131" s="25">
        <f t="shared" si="9"/>
        <v>5670</v>
      </c>
      <c r="G131" s="116">
        <f t="shared" si="5"/>
        <v>752.53832371092972</v>
      </c>
      <c r="H131" s="117">
        <f t="shared" si="6"/>
        <v>940.6729046386622</v>
      </c>
    </row>
    <row r="132" spans="1:8" ht="36">
      <c r="A132" s="21" t="s">
        <v>378</v>
      </c>
      <c r="B132" s="33" t="s">
        <v>229</v>
      </c>
      <c r="C132" s="43" t="s">
        <v>7</v>
      </c>
      <c r="D132" s="41">
        <v>1</v>
      </c>
      <c r="E132" s="24">
        <v>189</v>
      </c>
      <c r="F132" s="25">
        <f t="shared" si="9"/>
        <v>189</v>
      </c>
      <c r="G132" s="116">
        <f t="shared" si="5"/>
        <v>25.084610790364323</v>
      </c>
      <c r="H132" s="117">
        <f t="shared" si="6"/>
        <v>31.355763487955404</v>
      </c>
    </row>
    <row r="133" spans="1:8" ht="24">
      <c r="A133" s="21" t="s">
        <v>379</v>
      </c>
      <c r="B133" s="30" t="s">
        <v>231</v>
      </c>
      <c r="C133" s="43" t="s">
        <v>7</v>
      </c>
      <c r="D133" s="41">
        <v>40</v>
      </c>
      <c r="E133" s="24">
        <v>28.35</v>
      </c>
      <c r="F133" s="25">
        <f t="shared" si="9"/>
        <v>1134</v>
      </c>
      <c r="G133" s="116">
        <f t="shared" si="5"/>
        <v>150.50766474218594</v>
      </c>
      <c r="H133" s="117">
        <f t="shared" si="6"/>
        <v>188.13458092773243</v>
      </c>
    </row>
    <row r="134" spans="1:8">
      <c r="A134" s="21" t="s">
        <v>380</v>
      </c>
      <c r="B134" s="30" t="s">
        <v>233</v>
      </c>
      <c r="C134" s="43" t="s">
        <v>7</v>
      </c>
      <c r="D134" s="41">
        <v>20</v>
      </c>
      <c r="E134" s="24">
        <v>78.75</v>
      </c>
      <c r="F134" s="25">
        <f t="shared" si="9"/>
        <v>1575</v>
      </c>
      <c r="G134" s="116">
        <f t="shared" si="5"/>
        <v>209.03842325303603</v>
      </c>
      <c r="H134" s="117">
        <f t="shared" si="6"/>
        <v>261.29802906629504</v>
      </c>
    </row>
    <row r="135" spans="1:8">
      <c r="A135" s="21" t="s">
        <v>381</v>
      </c>
      <c r="B135" s="30" t="s">
        <v>235</v>
      </c>
      <c r="C135" s="43" t="s">
        <v>7</v>
      </c>
      <c r="D135" s="41">
        <v>20</v>
      </c>
      <c r="E135" s="24">
        <v>84</v>
      </c>
      <c r="F135" s="25">
        <f t="shared" si="9"/>
        <v>1680</v>
      </c>
      <c r="G135" s="116">
        <f t="shared" ref="G135:G198" si="10">F135/7.5345</f>
        <v>222.97431813657175</v>
      </c>
      <c r="H135" s="117">
        <f t="shared" ref="H135:H198" si="11">1.25*G135</f>
        <v>278.71789767071471</v>
      </c>
    </row>
    <row r="136" spans="1:8">
      <c r="A136" s="21" t="s">
        <v>382</v>
      </c>
      <c r="B136" s="30" t="s">
        <v>237</v>
      </c>
      <c r="C136" s="43" t="s">
        <v>7</v>
      </c>
      <c r="D136" s="41">
        <v>40</v>
      </c>
      <c r="E136" s="24">
        <v>99.75</v>
      </c>
      <c r="F136" s="25">
        <f t="shared" si="9"/>
        <v>3990</v>
      </c>
      <c r="G136" s="116">
        <f t="shared" si="10"/>
        <v>529.56400557435791</v>
      </c>
      <c r="H136" s="117">
        <f t="shared" si="11"/>
        <v>661.95500696794738</v>
      </c>
    </row>
    <row r="137" spans="1:8" ht="144">
      <c r="A137" s="21" t="s">
        <v>383</v>
      </c>
      <c r="B137" s="33" t="s">
        <v>239</v>
      </c>
      <c r="C137" s="44" t="s">
        <v>7</v>
      </c>
      <c r="D137" s="44">
        <v>1</v>
      </c>
      <c r="E137" s="32">
        <v>3108</v>
      </c>
      <c r="F137" s="25">
        <f t="shared" si="9"/>
        <v>3108</v>
      </c>
      <c r="G137" s="116">
        <f t="shared" si="10"/>
        <v>412.50248855265772</v>
      </c>
      <c r="H137" s="117">
        <f t="shared" si="11"/>
        <v>515.62811069082215</v>
      </c>
    </row>
    <row r="138" spans="1:8" ht="24">
      <c r="A138" s="21" t="s">
        <v>384</v>
      </c>
      <c r="B138" s="26" t="s">
        <v>195</v>
      </c>
      <c r="C138" s="23" t="s">
        <v>7</v>
      </c>
      <c r="D138" s="23">
        <v>1</v>
      </c>
      <c r="E138" s="24">
        <v>409.5</v>
      </c>
      <c r="F138" s="25">
        <f t="shared" si="9"/>
        <v>409.5</v>
      </c>
      <c r="G138" s="116">
        <f t="shared" si="10"/>
        <v>54.349990045789369</v>
      </c>
      <c r="H138" s="117">
        <f t="shared" si="11"/>
        <v>67.937487557236707</v>
      </c>
    </row>
    <row r="139" spans="1:8" ht="24">
      <c r="A139" s="21" t="s">
        <v>385</v>
      </c>
      <c r="B139" s="26" t="s">
        <v>242</v>
      </c>
      <c r="C139" s="23" t="s">
        <v>7</v>
      </c>
      <c r="D139" s="23">
        <v>1</v>
      </c>
      <c r="E139" s="38">
        <v>789.6</v>
      </c>
      <c r="F139" s="25">
        <f t="shared" si="9"/>
        <v>789.6</v>
      </c>
      <c r="G139" s="116">
        <f t="shared" si="10"/>
        <v>104.79792952418873</v>
      </c>
      <c r="H139" s="117">
        <f t="shared" si="11"/>
        <v>130.99741190523591</v>
      </c>
    </row>
    <row r="140" spans="1:8">
      <c r="A140" s="21" t="s">
        <v>386</v>
      </c>
      <c r="B140" s="35" t="s">
        <v>208</v>
      </c>
      <c r="C140" s="23" t="s">
        <v>7</v>
      </c>
      <c r="D140" s="23">
        <v>1</v>
      </c>
      <c r="E140" s="36">
        <v>78.75</v>
      </c>
      <c r="F140" s="25">
        <f t="shared" si="9"/>
        <v>78.75</v>
      </c>
      <c r="G140" s="116">
        <f t="shared" si="10"/>
        <v>10.451921162651802</v>
      </c>
      <c r="H140" s="117">
        <f t="shared" si="11"/>
        <v>13.064901453314752</v>
      </c>
    </row>
    <row r="141" spans="1:8" ht="24">
      <c r="A141" s="21" t="s">
        <v>387</v>
      </c>
      <c r="B141" s="26" t="s">
        <v>245</v>
      </c>
      <c r="C141" s="23" t="s">
        <v>7</v>
      </c>
      <c r="D141" s="23">
        <v>1</v>
      </c>
      <c r="E141" s="24">
        <v>112.35</v>
      </c>
      <c r="F141" s="25">
        <f t="shared" si="9"/>
        <v>112.35</v>
      </c>
      <c r="G141" s="116">
        <f t="shared" si="10"/>
        <v>14.911407525383236</v>
      </c>
      <c r="H141" s="117">
        <f t="shared" si="11"/>
        <v>18.639259406729046</v>
      </c>
    </row>
    <row r="142" spans="1:8" ht="96">
      <c r="A142" s="21" t="s">
        <v>388</v>
      </c>
      <c r="B142" s="35" t="s">
        <v>247</v>
      </c>
      <c r="C142" s="41" t="s">
        <v>7</v>
      </c>
      <c r="D142" s="41">
        <v>1</v>
      </c>
      <c r="E142" s="24">
        <v>1470</v>
      </c>
      <c r="F142" s="25">
        <f t="shared" si="9"/>
        <v>1470</v>
      </c>
      <c r="G142" s="116">
        <f t="shared" si="10"/>
        <v>195.10252836950028</v>
      </c>
      <c r="H142" s="117">
        <f t="shared" si="11"/>
        <v>243.87816046187535</v>
      </c>
    </row>
    <row r="143" spans="1:8" ht="36">
      <c r="A143" s="21" t="s">
        <v>389</v>
      </c>
      <c r="B143" s="33" t="s">
        <v>249</v>
      </c>
      <c r="C143" s="41" t="s">
        <v>7</v>
      </c>
      <c r="D143" s="21" t="s">
        <v>250</v>
      </c>
      <c r="E143" s="42">
        <v>46.2</v>
      </c>
      <c r="F143" s="25">
        <f t="shared" si="9"/>
        <v>554.40000000000009</v>
      </c>
      <c r="G143" s="116">
        <f t="shared" si="10"/>
        <v>73.581524985068697</v>
      </c>
      <c r="H143" s="117">
        <f t="shared" si="11"/>
        <v>91.976906231335875</v>
      </c>
    </row>
    <row r="144" spans="1:8" ht="36">
      <c r="A144" s="21" t="s">
        <v>390</v>
      </c>
      <c r="B144" s="33" t="s">
        <v>252</v>
      </c>
      <c r="C144" s="41" t="s">
        <v>7</v>
      </c>
      <c r="D144" s="21" t="s">
        <v>253</v>
      </c>
      <c r="E144" s="24">
        <v>75.599999999999994</v>
      </c>
      <c r="F144" s="25">
        <f t="shared" si="9"/>
        <v>226.79999999999998</v>
      </c>
      <c r="G144" s="116">
        <f t="shared" si="10"/>
        <v>30.101532948437185</v>
      </c>
      <c r="H144" s="117">
        <f t="shared" si="11"/>
        <v>37.626916185546484</v>
      </c>
    </row>
    <row r="145" spans="1:8" ht="96">
      <c r="A145" s="21" t="s">
        <v>391</v>
      </c>
      <c r="B145" s="37" t="s">
        <v>255</v>
      </c>
      <c r="C145" s="41" t="s">
        <v>7</v>
      </c>
      <c r="D145" s="41">
        <v>1</v>
      </c>
      <c r="E145" s="42">
        <v>1312.5</v>
      </c>
      <c r="F145" s="25">
        <f t="shared" si="9"/>
        <v>1312.5</v>
      </c>
      <c r="G145" s="116">
        <f t="shared" si="10"/>
        <v>174.19868604419668</v>
      </c>
      <c r="H145" s="117">
        <f t="shared" si="11"/>
        <v>217.74835755524583</v>
      </c>
    </row>
    <row r="146" spans="1:8" ht="36">
      <c r="A146" s="21" t="s">
        <v>392</v>
      </c>
      <c r="B146" s="33" t="s">
        <v>252</v>
      </c>
      <c r="C146" s="41" t="s">
        <v>7</v>
      </c>
      <c r="D146" s="21" t="s">
        <v>253</v>
      </c>
      <c r="E146" s="42">
        <v>75.599999999999994</v>
      </c>
      <c r="F146" s="25">
        <f t="shared" si="9"/>
        <v>226.79999999999998</v>
      </c>
      <c r="G146" s="116">
        <f t="shared" si="10"/>
        <v>30.101532948437185</v>
      </c>
      <c r="H146" s="117">
        <f t="shared" si="11"/>
        <v>37.626916185546484</v>
      </c>
    </row>
    <row r="147" spans="1:8" ht="36">
      <c r="A147" s="21" t="s">
        <v>393</v>
      </c>
      <c r="B147" s="33" t="s">
        <v>258</v>
      </c>
      <c r="C147" s="41" t="s">
        <v>7</v>
      </c>
      <c r="D147" s="21" t="s">
        <v>259</v>
      </c>
      <c r="E147" s="24">
        <v>46.2</v>
      </c>
      <c r="F147" s="25">
        <f t="shared" si="9"/>
        <v>277.20000000000005</v>
      </c>
      <c r="G147" s="116">
        <f t="shared" si="10"/>
        <v>36.790762492534348</v>
      </c>
      <c r="H147" s="117">
        <f t="shared" si="11"/>
        <v>45.988453115667937</v>
      </c>
    </row>
    <row r="148" spans="1:8" ht="108">
      <c r="A148" s="21" t="s">
        <v>394</v>
      </c>
      <c r="B148" s="30" t="s">
        <v>261</v>
      </c>
      <c r="C148" s="41" t="s">
        <v>7</v>
      </c>
      <c r="D148" s="41">
        <v>1</v>
      </c>
      <c r="E148" s="24">
        <v>1365</v>
      </c>
      <c r="F148" s="25">
        <f t="shared" si="9"/>
        <v>1365</v>
      </c>
      <c r="G148" s="116">
        <f t="shared" si="10"/>
        <v>181.16663348596455</v>
      </c>
      <c r="H148" s="117">
        <f t="shared" si="11"/>
        <v>226.45829185745569</v>
      </c>
    </row>
    <row r="149" spans="1:8" ht="36">
      <c r="A149" s="21" t="s">
        <v>395</v>
      </c>
      <c r="B149" s="33" t="s">
        <v>263</v>
      </c>
      <c r="C149" s="41" t="s">
        <v>7</v>
      </c>
      <c r="D149" s="41">
        <v>4</v>
      </c>
      <c r="E149" s="24">
        <v>75.599999999999994</v>
      </c>
      <c r="F149" s="25">
        <f t="shared" si="9"/>
        <v>302.39999999999998</v>
      </c>
      <c r="G149" s="116">
        <f t="shared" si="10"/>
        <v>40.135377264582914</v>
      </c>
      <c r="H149" s="117">
        <f t="shared" si="11"/>
        <v>50.169221580728646</v>
      </c>
    </row>
    <row r="150" spans="1:8" ht="144">
      <c r="A150" s="21" t="s">
        <v>396</v>
      </c>
      <c r="B150" s="37" t="s">
        <v>265</v>
      </c>
      <c r="C150" s="34" t="s">
        <v>7</v>
      </c>
      <c r="D150" s="31">
        <v>1</v>
      </c>
      <c r="E150" s="32">
        <v>1365</v>
      </c>
      <c r="F150" s="25">
        <f t="shared" si="9"/>
        <v>1365</v>
      </c>
      <c r="G150" s="116">
        <f t="shared" si="10"/>
        <v>181.16663348596455</v>
      </c>
      <c r="H150" s="117">
        <f t="shared" si="11"/>
        <v>226.45829185745569</v>
      </c>
    </row>
    <row r="151" spans="1:8" ht="132">
      <c r="A151" s="21" t="s">
        <v>397</v>
      </c>
      <c r="B151" s="30" t="s">
        <v>267</v>
      </c>
      <c r="C151" s="43" t="s">
        <v>7</v>
      </c>
      <c r="D151" s="41">
        <v>1</v>
      </c>
      <c r="E151" s="24">
        <v>1365</v>
      </c>
      <c r="F151" s="25">
        <f t="shared" si="9"/>
        <v>1365</v>
      </c>
      <c r="G151" s="116">
        <f t="shared" si="10"/>
        <v>181.16663348596455</v>
      </c>
      <c r="H151" s="117">
        <f t="shared" si="11"/>
        <v>226.45829185745569</v>
      </c>
    </row>
    <row r="152" spans="1:8" ht="144">
      <c r="A152" s="21" t="s">
        <v>398</v>
      </c>
      <c r="B152" s="30" t="s">
        <v>269</v>
      </c>
      <c r="C152" s="23" t="s">
        <v>7</v>
      </c>
      <c r="D152" s="23">
        <v>1</v>
      </c>
      <c r="E152" s="36">
        <v>1680</v>
      </c>
      <c r="F152" s="25">
        <f t="shared" si="9"/>
        <v>1680</v>
      </c>
      <c r="G152" s="116">
        <f t="shared" si="10"/>
        <v>222.97431813657175</v>
      </c>
      <c r="H152" s="117">
        <f t="shared" si="11"/>
        <v>278.71789767071471</v>
      </c>
    </row>
    <row r="153" spans="1:8" ht="24">
      <c r="A153" s="21" t="s">
        <v>399</v>
      </c>
      <c r="B153" s="45" t="s">
        <v>271</v>
      </c>
      <c r="C153" s="41" t="s">
        <v>7</v>
      </c>
      <c r="D153" s="41">
        <v>1</v>
      </c>
      <c r="E153" s="38">
        <v>525</v>
      </c>
      <c r="F153" s="25">
        <f t="shared" si="9"/>
        <v>525</v>
      </c>
      <c r="G153" s="116">
        <f t="shared" si="10"/>
        <v>69.679474417678676</v>
      </c>
      <c r="H153" s="117">
        <f t="shared" si="11"/>
        <v>87.099343022098338</v>
      </c>
    </row>
    <row r="154" spans="1:8" ht="144">
      <c r="A154" s="21" t="s">
        <v>400</v>
      </c>
      <c r="B154" s="33" t="s">
        <v>273</v>
      </c>
      <c r="C154" s="43" t="s">
        <v>7</v>
      </c>
      <c r="D154" s="21" t="s">
        <v>274</v>
      </c>
      <c r="E154" s="24">
        <v>1732.5</v>
      </c>
      <c r="F154" s="25">
        <f t="shared" si="9"/>
        <v>1732.5</v>
      </c>
      <c r="G154" s="116">
        <f t="shared" si="10"/>
        <v>229.94226557833963</v>
      </c>
      <c r="H154" s="117">
        <f t="shared" si="11"/>
        <v>287.42783197292454</v>
      </c>
    </row>
    <row r="155" spans="1:8" ht="156">
      <c r="A155" s="21" t="s">
        <v>401</v>
      </c>
      <c r="B155" s="37" t="s">
        <v>276</v>
      </c>
      <c r="C155" s="41" t="s">
        <v>7</v>
      </c>
      <c r="D155" s="41">
        <v>1</v>
      </c>
      <c r="E155" s="38">
        <v>2415</v>
      </c>
      <c r="F155" s="25">
        <f t="shared" si="9"/>
        <v>2415</v>
      </c>
      <c r="G155" s="116">
        <f t="shared" si="10"/>
        <v>320.52558232132191</v>
      </c>
      <c r="H155" s="117">
        <f t="shared" si="11"/>
        <v>400.6569779016524</v>
      </c>
    </row>
    <row r="156" spans="1:8" ht="96">
      <c r="A156" s="21" t="s">
        <v>402</v>
      </c>
      <c r="B156" s="37" t="s">
        <v>278</v>
      </c>
      <c r="C156" s="41" t="s">
        <v>7</v>
      </c>
      <c r="D156" s="41">
        <v>1</v>
      </c>
      <c r="E156" s="38">
        <v>1155</v>
      </c>
      <c r="F156" s="25">
        <f t="shared" si="9"/>
        <v>1155</v>
      </c>
      <c r="G156" s="116">
        <f t="shared" si="10"/>
        <v>153.29484371889308</v>
      </c>
      <c r="H156" s="117">
        <f t="shared" si="11"/>
        <v>191.61855464861634</v>
      </c>
    </row>
    <row r="157" spans="1:8" ht="144">
      <c r="A157" s="21" t="s">
        <v>403</v>
      </c>
      <c r="B157" s="37" t="s">
        <v>280</v>
      </c>
      <c r="C157" s="34" t="s">
        <v>7</v>
      </c>
      <c r="D157" s="31">
        <v>1</v>
      </c>
      <c r="E157" s="32">
        <v>2205</v>
      </c>
      <c r="F157" s="25">
        <f t="shared" si="9"/>
        <v>2205</v>
      </c>
      <c r="G157" s="116">
        <f t="shared" si="10"/>
        <v>292.65379255425046</v>
      </c>
      <c r="H157" s="117">
        <f t="shared" si="11"/>
        <v>365.81724069281307</v>
      </c>
    </row>
    <row r="158" spans="1:8" ht="144">
      <c r="A158" s="21" t="s">
        <v>404</v>
      </c>
      <c r="B158" s="30" t="s">
        <v>282</v>
      </c>
      <c r="C158" s="41" t="s">
        <v>7</v>
      </c>
      <c r="D158" s="21" t="s">
        <v>274</v>
      </c>
      <c r="E158" s="24">
        <v>2520</v>
      </c>
      <c r="F158" s="25">
        <f t="shared" si="9"/>
        <v>2520</v>
      </c>
      <c r="G158" s="116">
        <f t="shared" si="10"/>
        <v>334.46147720485766</v>
      </c>
      <c r="H158" s="117">
        <f t="shared" si="11"/>
        <v>418.07684650607206</v>
      </c>
    </row>
    <row r="159" spans="1:8" ht="72">
      <c r="A159" s="21" t="s">
        <v>405</v>
      </c>
      <c r="B159" s="30" t="s">
        <v>284</v>
      </c>
      <c r="C159" s="41" t="s">
        <v>7</v>
      </c>
      <c r="D159" s="21" t="s">
        <v>274</v>
      </c>
      <c r="E159" s="24">
        <v>672</v>
      </c>
      <c r="F159" s="25">
        <f t="shared" si="9"/>
        <v>672</v>
      </c>
      <c r="G159" s="116">
        <f t="shared" si="10"/>
        <v>89.189727254628707</v>
      </c>
      <c r="H159" s="117">
        <f t="shared" si="11"/>
        <v>111.48715906828588</v>
      </c>
    </row>
    <row r="160" spans="1:8" ht="48">
      <c r="A160" s="21" t="s">
        <v>406</v>
      </c>
      <c r="B160" s="37" t="s">
        <v>349</v>
      </c>
      <c r="C160" s="41" t="s">
        <v>7</v>
      </c>
      <c r="D160" s="21" t="s">
        <v>274</v>
      </c>
      <c r="E160" s="24">
        <v>1638</v>
      </c>
      <c r="F160" s="25">
        <f t="shared" si="9"/>
        <v>1638</v>
      </c>
      <c r="G160" s="116">
        <f t="shared" si="10"/>
        <v>217.39996018315748</v>
      </c>
      <c r="H160" s="117">
        <f t="shared" si="11"/>
        <v>271.74995022894683</v>
      </c>
    </row>
    <row r="161" spans="1:8" ht="48">
      <c r="A161" s="21" t="s">
        <v>407</v>
      </c>
      <c r="B161" s="37" t="s">
        <v>351</v>
      </c>
      <c r="C161" s="41" t="s">
        <v>7</v>
      </c>
      <c r="D161" s="21" t="s">
        <v>289</v>
      </c>
      <c r="E161" s="24">
        <v>966</v>
      </c>
      <c r="F161" s="25">
        <f t="shared" si="9"/>
        <v>1932</v>
      </c>
      <c r="G161" s="116">
        <f t="shared" si="10"/>
        <v>256.42046585705754</v>
      </c>
      <c r="H161" s="117">
        <f t="shared" si="11"/>
        <v>320.52558232132191</v>
      </c>
    </row>
    <row r="162" spans="1:8" ht="132">
      <c r="A162" s="21" t="s">
        <v>408</v>
      </c>
      <c r="B162" s="37" t="s">
        <v>291</v>
      </c>
      <c r="C162" s="41" t="s">
        <v>7</v>
      </c>
      <c r="D162" s="41">
        <v>1</v>
      </c>
      <c r="E162" s="42">
        <v>2415</v>
      </c>
      <c r="F162" s="25">
        <f t="shared" si="9"/>
        <v>2415</v>
      </c>
      <c r="G162" s="116">
        <f t="shared" si="10"/>
        <v>320.52558232132191</v>
      </c>
      <c r="H162" s="117">
        <f t="shared" si="11"/>
        <v>400.6569779016524</v>
      </c>
    </row>
    <row r="163" spans="1:8" ht="36">
      <c r="A163" s="21" t="s">
        <v>409</v>
      </c>
      <c r="B163" s="33" t="s">
        <v>252</v>
      </c>
      <c r="C163" s="41" t="s">
        <v>7</v>
      </c>
      <c r="D163" s="21" t="s">
        <v>293</v>
      </c>
      <c r="E163" s="42">
        <v>75.599999999999994</v>
      </c>
      <c r="F163" s="25">
        <f t="shared" si="9"/>
        <v>302.39999999999998</v>
      </c>
      <c r="G163" s="116">
        <f t="shared" si="10"/>
        <v>40.135377264582914</v>
      </c>
      <c r="H163" s="117">
        <f t="shared" si="11"/>
        <v>50.169221580728646</v>
      </c>
    </row>
    <row r="164" spans="1:8" ht="36">
      <c r="A164" s="21" t="s">
        <v>410</v>
      </c>
      <c r="B164" s="33" t="s">
        <v>249</v>
      </c>
      <c r="C164" s="41" t="s">
        <v>7</v>
      </c>
      <c r="D164" s="21" t="s">
        <v>250</v>
      </c>
      <c r="E164" s="42">
        <v>46.2</v>
      </c>
      <c r="F164" s="25">
        <f t="shared" si="9"/>
        <v>554.40000000000009</v>
      </c>
      <c r="G164" s="116">
        <f t="shared" si="10"/>
        <v>73.581524985068697</v>
      </c>
      <c r="H164" s="117">
        <f t="shared" si="11"/>
        <v>91.976906231335875</v>
      </c>
    </row>
    <row r="165" spans="1:8" ht="48">
      <c r="A165" s="21" t="s">
        <v>411</v>
      </c>
      <c r="B165" s="30" t="s">
        <v>296</v>
      </c>
      <c r="C165" s="41" t="s">
        <v>7</v>
      </c>
      <c r="D165" s="21" t="s">
        <v>274</v>
      </c>
      <c r="E165" s="24">
        <v>537.6</v>
      </c>
      <c r="F165" s="25">
        <f t="shared" si="9"/>
        <v>537.6</v>
      </c>
      <c r="G165" s="116">
        <f t="shared" si="10"/>
        <v>71.351781803702963</v>
      </c>
      <c r="H165" s="117">
        <f t="shared" si="11"/>
        <v>89.189727254628707</v>
      </c>
    </row>
    <row r="166" spans="1:8" ht="51">
      <c r="A166" s="21" t="s">
        <v>412</v>
      </c>
      <c r="B166" s="46" t="s">
        <v>357</v>
      </c>
      <c r="C166" s="41" t="s">
        <v>7</v>
      </c>
      <c r="D166" s="21" t="s">
        <v>253</v>
      </c>
      <c r="E166" s="24">
        <v>354.375</v>
      </c>
      <c r="F166" s="25">
        <f t="shared" si="9"/>
        <v>1063.125</v>
      </c>
      <c r="G166" s="116">
        <f t="shared" si="10"/>
        <v>141.10093569579931</v>
      </c>
      <c r="H166" s="117">
        <f t="shared" si="11"/>
        <v>176.37616961974913</v>
      </c>
    </row>
    <row r="167" spans="1:8" ht="60">
      <c r="A167" s="21" t="s">
        <v>413</v>
      </c>
      <c r="B167" s="37" t="s">
        <v>300</v>
      </c>
      <c r="C167" s="43" t="s">
        <v>7</v>
      </c>
      <c r="D167" s="41">
        <v>1</v>
      </c>
      <c r="E167" s="42">
        <v>630</v>
      </c>
      <c r="F167" s="25">
        <f t="shared" si="9"/>
        <v>630</v>
      </c>
      <c r="G167" s="116">
        <f t="shared" si="10"/>
        <v>83.615369301214415</v>
      </c>
      <c r="H167" s="117">
        <f t="shared" si="11"/>
        <v>104.51921162651801</v>
      </c>
    </row>
    <row r="168" spans="1:8">
      <c r="A168" s="39" t="s">
        <v>414</v>
      </c>
      <c r="B168" s="40"/>
      <c r="C168" s="39"/>
      <c r="D168" s="39"/>
      <c r="E168" s="39"/>
      <c r="F168" s="29">
        <f>SUM(F125:F167)</f>
        <v>63945.525000000009</v>
      </c>
      <c r="G168" s="116">
        <f t="shared" si="10"/>
        <v>8487.0296635476807</v>
      </c>
      <c r="H168" s="117">
        <f t="shared" si="11"/>
        <v>10608.787079434602</v>
      </c>
    </row>
    <row r="169" spans="1:8">
      <c r="A169" s="202" t="s">
        <v>415</v>
      </c>
      <c r="B169" s="202"/>
      <c r="C169" s="28"/>
      <c r="D169" s="28"/>
      <c r="E169" s="28"/>
      <c r="F169" s="28"/>
      <c r="G169" s="116">
        <f t="shared" si="10"/>
        <v>0</v>
      </c>
      <c r="H169" s="117">
        <f t="shared" si="11"/>
        <v>0</v>
      </c>
    </row>
    <row r="170" spans="1:8" ht="108">
      <c r="A170" s="21" t="s">
        <v>416</v>
      </c>
      <c r="B170" s="30" t="s">
        <v>201</v>
      </c>
      <c r="C170" s="31" t="s">
        <v>7</v>
      </c>
      <c r="D170" s="31">
        <v>3</v>
      </c>
      <c r="E170" s="32">
        <v>3087</v>
      </c>
      <c r="F170" s="25">
        <f t="shared" ref="F170:F178" si="12">D170*E170</f>
        <v>9261</v>
      </c>
      <c r="G170" s="116">
        <f t="shared" si="10"/>
        <v>1229.1459287278519</v>
      </c>
      <c r="H170" s="117">
        <f t="shared" si="11"/>
        <v>1536.432410909815</v>
      </c>
    </row>
    <row r="171" spans="1:8">
      <c r="A171" s="21" t="s">
        <v>417</v>
      </c>
      <c r="B171" s="30" t="s">
        <v>203</v>
      </c>
      <c r="C171" s="31" t="s">
        <v>7</v>
      </c>
      <c r="D171" s="31">
        <v>12</v>
      </c>
      <c r="E171" s="32">
        <v>35.700000000000003</v>
      </c>
      <c r="F171" s="25">
        <f t="shared" si="12"/>
        <v>428.40000000000003</v>
      </c>
      <c r="G171" s="116">
        <f t="shared" si="10"/>
        <v>56.858451124825805</v>
      </c>
      <c r="H171" s="117">
        <f t="shared" si="11"/>
        <v>71.07306390603226</v>
      </c>
    </row>
    <row r="172" spans="1:8" ht="60">
      <c r="A172" s="21" t="s">
        <v>418</v>
      </c>
      <c r="B172" s="33" t="s">
        <v>205</v>
      </c>
      <c r="C172" s="34" t="s">
        <v>7</v>
      </c>
      <c r="D172" s="31">
        <v>2</v>
      </c>
      <c r="E172" s="32">
        <v>630</v>
      </c>
      <c r="F172" s="25">
        <f t="shared" si="12"/>
        <v>1260</v>
      </c>
      <c r="G172" s="116">
        <f t="shared" si="10"/>
        <v>167.23073860242883</v>
      </c>
      <c r="H172" s="117">
        <f t="shared" si="11"/>
        <v>209.03842325303603</v>
      </c>
    </row>
    <row r="173" spans="1:8" ht="24">
      <c r="A173" s="21" t="s">
        <v>419</v>
      </c>
      <c r="B173" s="30" t="s">
        <v>195</v>
      </c>
      <c r="C173" s="23" t="s">
        <v>7</v>
      </c>
      <c r="D173" s="23">
        <v>2</v>
      </c>
      <c r="E173" s="24">
        <v>409.5</v>
      </c>
      <c r="F173" s="25">
        <f t="shared" si="12"/>
        <v>819</v>
      </c>
      <c r="G173" s="116">
        <f t="shared" si="10"/>
        <v>108.69998009157874</v>
      </c>
      <c r="H173" s="117">
        <f t="shared" si="11"/>
        <v>135.87497511447341</v>
      </c>
    </row>
    <row r="174" spans="1:8">
      <c r="A174" s="21" t="s">
        <v>420</v>
      </c>
      <c r="B174" s="35" t="s">
        <v>208</v>
      </c>
      <c r="C174" s="23" t="s">
        <v>7</v>
      </c>
      <c r="D174" s="23">
        <v>1</v>
      </c>
      <c r="E174" s="36">
        <v>78.75</v>
      </c>
      <c r="F174" s="25">
        <f t="shared" si="12"/>
        <v>78.75</v>
      </c>
      <c r="G174" s="116">
        <f t="shared" si="10"/>
        <v>10.451921162651802</v>
      </c>
      <c r="H174" s="117">
        <f t="shared" si="11"/>
        <v>13.064901453314752</v>
      </c>
    </row>
    <row r="175" spans="1:8" ht="132">
      <c r="A175" s="21" t="s">
        <v>421</v>
      </c>
      <c r="B175" s="30" t="s">
        <v>422</v>
      </c>
      <c r="C175" s="43" t="s">
        <v>7</v>
      </c>
      <c r="D175" s="41">
        <v>1</v>
      </c>
      <c r="E175" s="24">
        <v>2205</v>
      </c>
      <c r="F175" s="25">
        <f t="shared" si="12"/>
        <v>2205</v>
      </c>
      <c r="G175" s="116">
        <f t="shared" si="10"/>
        <v>292.65379255425046</v>
      </c>
      <c r="H175" s="117">
        <f t="shared" si="11"/>
        <v>365.81724069281307</v>
      </c>
    </row>
    <row r="176" spans="1:8" ht="88.5">
      <c r="A176" s="21" t="s">
        <v>423</v>
      </c>
      <c r="B176" s="33" t="s">
        <v>424</v>
      </c>
      <c r="C176" s="43" t="s">
        <v>7</v>
      </c>
      <c r="D176" s="41">
        <v>1</v>
      </c>
      <c r="E176" s="24">
        <v>2205</v>
      </c>
      <c r="F176" s="25">
        <f t="shared" si="12"/>
        <v>2205</v>
      </c>
      <c r="G176" s="116">
        <f t="shared" si="10"/>
        <v>292.65379255425046</v>
      </c>
      <c r="H176" s="117">
        <f t="shared" si="11"/>
        <v>365.81724069281307</v>
      </c>
    </row>
    <row r="177" spans="1:8" ht="24">
      <c r="A177" s="21" t="s">
        <v>425</v>
      </c>
      <c r="B177" s="37" t="s">
        <v>426</v>
      </c>
      <c r="C177" s="31" t="s">
        <v>7</v>
      </c>
      <c r="D177" s="31">
        <v>1</v>
      </c>
      <c r="E177" s="36">
        <v>262.5</v>
      </c>
      <c r="F177" s="25">
        <f t="shared" si="12"/>
        <v>262.5</v>
      </c>
      <c r="G177" s="116">
        <f t="shared" si="10"/>
        <v>34.839737208839338</v>
      </c>
      <c r="H177" s="117">
        <f t="shared" si="11"/>
        <v>43.549671511049169</v>
      </c>
    </row>
    <row r="178" spans="1:8" ht="171">
      <c r="A178" s="21" t="s">
        <v>427</v>
      </c>
      <c r="B178" s="37" t="s">
        <v>428</v>
      </c>
      <c r="C178" s="31" t="s">
        <v>211</v>
      </c>
      <c r="D178" s="31">
        <v>1</v>
      </c>
      <c r="E178" s="38">
        <v>1764</v>
      </c>
      <c r="F178" s="25">
        <f t="shared" si="12"/>
        <v>1764</v>
      </c>
      <c r="G178" s="116">
        <f t="shared" si="10"/>
        <v>234.12303404340034</v>
      </c>
      <c r="H178" s="117">
        <f t="shared" si="11"/>
        <v>292.6537925542504</v>
      </c>
    </row>
    <row r="179" spans="1:8">
      <c r="A179" s="202" t="s">
        <v>429</v>
      </c>
      <c r="B179" s="202"/>
      <c r="C179" s="28"/>
      <c r="D179" s="28"/>
      <c r="E179" s="28"/>
      <c r="F179" s="29">
        <f>SUM(F170:F178)</f>
        <v>18283.650000000001</v>
      </c>
      <c r="G179" s="116">
        <f t="shared" si="10"/>
        <v>2426.6573760700776</v>
      </c>
      <c r="H179" s="117">
        <f t="shared" si="11"/>
        <v>3033.321720087597</v>
      </c>
    </row>
    <row r="180" spans="1:8">
      <c r="A180" s="202" t="s">
        <v>430</v>
      </c>
      <c r="B180" s="202"/>
      <c r="C180" s="28"/>
      <c r="D180" s="28"/>
      <c r="E180" s="28"/>
      <c r="F180" s="28"/>
      <c r="G180" s="116">
        <f t="shared" si="10"/>
        <v>0</v>
      </c>
      <c r="H180" s="117">
        <f t="shared" si="11"/>
        <v>0</v>
      </c>
    </row>
    <row r="181" spans="1:8" ht="96">
      <c r="A181" s="21" t="s">
        <v>431</v>
      </c>
      <c r="B181" s="30" t="s">
        <v>432</v>
      </c>
      <c r="C181" s="34" t="s">
        <v>7</v>
      </c>
      <c r="D181" s="31">
        <v>3</v>
      </c>
      <c r="E181" s="47">
        <v>976.5</v>
      </c>
      <c r="F181" s="25">
        <f t="shared" ref="F181:F218" si="13">D181*E181</f>
        <v>2929.5</v>
      </c>
      <c r="G181" s="116">
        <f t="shared" si="10"/>
        <v>388.81146725064701</v>
      </c>
      <c r="H181" s="117">
        <f t="shared" si="11"/>
        <v>486.01433406330875</v>
      </c>
    </row>
    <row r="182" spans="1:8" ht="48">
      <c r="A182" s="21" t="s">
        <v>433</v>
      </c>
      <c r="B182" s="35" t="s">
        <v>434</v>
      </c>
      <c r="C182" s="41" t="s">
        <v>7</v>
      </c>
      <c r="D182" s="41">
        <v>6</v>
      </c>
      <c r="E182" s="24">
        <v>240.45</v>
      </c>
      <c r="F182" s="25">
        <f t="shared" si="13"/>
        <v>1442.6999999999998</v>
      </c>
      <c r="G182" s="116">
        <f t="shared" si="10"/>
        <v>191.47919569978097</v>
      </c>
      <c r="H182" s="117">
        <f t="shared" si="11"/>
        <v>239.34899462472623</v>
      </c>
    </row>
    <row r="183" spans="1:8" ht="48">
      <c r="A183" s="21" t="s">
        <v>435</v>
      </c>
      <c r="B183" s="35" t="s">
        <v>436</v>
      </c>
      <c r="C183" s="41" t="s">
        <v>7</v>
      </c>
      <c r="D183" s="41">
        <v>6</v>
      </c>
      <c r="E183" s="24">
        <v>261.45</v>
      </c>
      <c r="F183" s="25">
        <f t="shared" si="13"/>
        <v>1568.6999999999998</v>
      </c>
      <c r="G183" s="116">
        <f t="shared" si="10"/>
        <v>208.20226956002386</v>
      </c>
      <c r="H183" s="117">
        <f t="shared" si="11"/>
        <v>260.25283695002986</v>
      </c>
    </row>
    <row r="184" spans="1:8" ht="84">
      <c r="A184" s="21" t="s">
        <v>437</v>
      </c>
      <c r="B184" s="37" t="s">
        <v>221</v>
      </c>
      <c r="C184" s="41" t="s">
        <v>7</v>
      </c>
      <c r="D184" s="41">
        <v>1</v>
      </c>
      <c r="E184" s="24">
        <v>2016</v>
      </c>
      <c r="F184" s="25">
        <f t="shared" si="13"/>
        <v>2016</v>
      </c>
      <c r="G184" s="116">
        <f t="shared" si="10"/>
        <v>267.56918176388609</v>
      </c>
      <c r="H184" s="117">
        <f t="shared" si="11"/>
        <v>334.4614772048576</v>
      </c>
    </row>
    <row r="185" spans="1:8" ht="48">
      <c r="A185" s="21" t="s">
        <v>438</v>
      </c>
      <c r="B185" s="26" t="s">
        <v>375</v>
      </c>
      <c r="C185" s="41" t="s">
        <v>7</v>
      </c>
      <c r="D185" s="41">
        <v>1</v>
      </c>
      <c r="E185" s="24">
        <v>487.2</v>
      </c>
      <c r="F185" s="25">
        <f t="shared" si="13"/>
        <v>487.2</v>
      </c>
      <c r="G185" s="116">
        <f t="shared" si="10"/>
        <v>64.662552259605803</v>
      </c>
      <c r="H185" s="117">
        <f t="shared" si="11"/>
        <v>80.828190324507261</v>
      </c>
    </row>
    <row r="186" spans="1:8" ht="84">
      <c r="A186" s="21" t="s">
        <v>439</v>
      </c>
      <c r="B186" s="37" t="s">
        <v>225</v>
      </c>
      <c r="C186" s="41" t="s">
        <v>7</v>
      </c>
      <c r="D186" s="41">
        <v>1</v>
      </c>
      <c r="E186" s="24">
        <v>2205</v>
      </c>
      <c r="F186" s="25">
        <f t="shared" si="13"/>
        <v>2205</v>
      </c>
      <c r="G186" s="116">
        <f t="shared" si="10"/>
        <v>292.65379255425046</v>
      </c>
      <c r="H186" s="117">
        <f t="shared" si="11"/>
        <v>365.81724069281307</v>
      </c>
    </row>
    <row r="187" spans="1:8" ht="48">
      <c r="A187" s="21" t="s">
        <v>440</v>
      </c>
      <c r="B187" s="33" t="s">
        <v>441</v>
      </c>
      <c r="C187" s="43" t="s">
        <v>7</v>
      </c>
      <c r="D187" s="41">
        <v>1</v>
      </c>
      <c r="E187" s="24">
        <v>2625</v>
      </c>
      <c r="F187" s="25">
        <f t="shared" si="13"/>
        <v>2625</v>
      </c>
      <c r="G187" s="116">
        <f t="shared" si="10"/>
        <v>348.39737208839335</v>
      </c>
      <c r="H187" s="117">
        <f t="shared" si="11"/>
        <v>435.49671511049166</v>
      </c>
    </row>
    <row r="188" spans="1:8" ht="60">
      <c r="A188" s="21" t="s">
        <v>442</v>
      </c>
      <c r="B188" s="33" t="s">
        <v>227</v>
      </c>
      <c r="C188" s="43" t="s">
        <v>7</v>
      </c>
      <c r="D188" s="41">
        <v>12</v>
      </c>
      <c r="E188" s="24">
        <v>283.5</v>
      </c>
      <c r="F188" s="25">
        <f t="shared" si="13"/>
        <v>3402</v>
      </c>
      <c r="G188" s="116">
        <f t="shared" si="10"/>
        <v>451.52299422655778</v>
      </c>
      <c r="H188" s="117">
        <f t="shared" si="11"/>
        <v>564.40374278319723</v>
      </c>
    </row>
    <row r="189" spans="1:8" ht="36">
      <c r="A189" s="21" t="s">
        <v>443</v>
      </c>
      <c r="B189" s="33" t="s">
        <v>229</v>
      </c>
      <c r="C189" s="43" t="s">
        <v>7</v>
      </c>
      <c r="D189" s="41">
        <v>1</v>
      </c>
      <c r="E189" s="24">
        <v>189</v>
      </c>
      <c r="F189" s="25">
        <f t="shared" si="13"/>
        <v>189</v>
      </c>
      <c r="G189" s="116">
        <f t="shared" si="10"/>
        <v>25.084610790364323</v>
      </c>
      <c r="H189" s="117">
        <f t="shared" si="11"/>
        <v>31.355763487955404</v>
      </c>
    </row>
    <row r="190" spans="1:8" ht="24">
      <c r="A190" s="21" t="s">
        <v>444</v>
      </c>
      <c r="B190" s="30" t="s">
        <v>231</v>
      </c>
      <c r="C190" s="43" t="s">
        <v>7</v>
      </c>
      <c r="D190" s="41">
        <v>24</v>
      </c>
      <c r="E190" s="24">
        <v>28.35</v>
      </c>
      <c r="F190" s="25">
        <f t="shared" si="13"/>
        <v>680.40000000000009</v>
      </c>
      <c r="G190" s="116">
        <f t="shared" si="10"/>
        <v>90.304598845311574</v>
      </c>
      <c r="H190" s="117">
        <f t="shared" si="11"/>
        <v>112.88074855663947</v>
      </c>
    </row>
    <row r="191" spans="1:8">
      <c r="A191" s="21" t="s">
        <v>445</v>
      </c>
      <c r="B191" s="30" t="s">
        <v>233</v>
      </c>
      <c r="C191" s="43" t="s">
        <v>7</v>
      </c>
      <c r="D191" s="41">
        <v>12</v>
      </c>
      <c r="E191" s="24">
        <v>78.75</v>
      </c>
      <c r="F191" s="25">
        <f t="shared" si="13"/>
        <v>945</v>
      </c>
      <c r="G191" s="116">
        <f t="shared" si="10"/>
        <v>125.42305395182161</v>
      </c>
      <c r="H191" s="117">
        <f t="shared" si="11"/>
        <v>156.77881743977701</v>
      </c>
    </row>
    <row r="192" spans="1:8">
      <c r="A192" s="21" t="s">
        <v>446</v>
      </c>
      <c r="B192" s="30" t="s">
        <v>235</v>
      </c>
      <c r="C192" s="43" t="s">
        <v>7</v>
      </c>
      <c r="D192" s="41">
        <v>12</v>
      </c>
      <c r="E192" s="24">
        <v>84</v>
      </c>
      <c r="F192" s="25">
        <f t="shared" si="13"/>
        <v>1008</v>
      </c>
      <c r="G192" s="116">
        <f t="shared" si="10"/>
        <v>133.78459088194305</v>
      </c>
      <c r="H192" s="117">
        <f t="shared" si="11"/>
        <v>167.2307386024288</v>
      </c>
    </row>
    <row r="193" spans="1:8">
      <c r="A193" s="21" t="s">
        <v>447</v>
      </c>
      <c r="B193" s="30" t="s">
        <v>237</v>
      </c>
      <c r="C193" s="43" t="s">
        <v>7</v>
      </c>
      <c r="D193" s="41">
        <v>24</v>
      </c>
      <c r="E193" s="24">
        <v>99.75</v>
      </c>
      <c r="F193" s="25">
        <f t="shared" si="13"/>
        <v>2394</v>
      </c>
      <c r="G193" s="116">
        <f t="shared" si="10"/>
        <v>317.73840334461477</v>
      </c>
      <c r="H193" s="117">
        <f t="shared" si="11"/>
        <v>397.17300418076843</v>
      </c>
    </row>
    <row r="194" spans="1:8" ht="144">
      <c r="A194" s="21" t="s">
        <v>448</v>
      </c>
      <c r="B194" s="33" t="s">
        <v>239</v>
      </c>
      <c r="C194" s="44" t="s">
        <v>7</v>
      </c>
      <c r="D194" s="44">
        <v>1</v>
      </c>
      <c r="E194" s="32">
        <v>3108</v>
      </c>
      <c r="F194" s="25">
        <f t="shared" si="13"/>
        <v>3108</v>
      </c>
      <c r="G194" s="116">
        <f t="shared" si="10"/>
        <v>412.50248855265772</v>
      </c>
      <c r="H194" s="117">
        <f t="shared" si="11"/>
        <v>515.62811069082215</v>
      </c>
    </row>
    <row r="195" spans="1:8" ht="96.75">
      <c r="A195" s="21" t="s">
        <v>449</v>
      </c>
      <c r="B195" s="33" t="s">
        <v>450</v>
      </c>
      <c r="C195" s="43" t="s">
        <v>7</v>
      </c>
      <c r="D195" s="41">
        <v>1</v>
      </c>
      <c r="E195" s="42">
        <v>1575</v>
      </c>
      <c r="F195" s="25">
        <f t="shared" si="13"/>
        <v>1575</v>
      </c>
      <c r="G195" s="116">
        <f t="shared" si="10"/>
        <v>209.03842325303603</v>
      </c>
      <c r="H195" s="117">
        <f t="shared" si="11"/>
        <v>261.29802906629504</v>
      </c>
    </row>
    <row r="196" spans="1:8" ht="108">
      <c r="A196" s="21" t="s">
        <v>451</v>
      </c>
      <c r="B196" s="30" t="s">
        <v>452</v>
      </c>
      <c r="C196" s="41" t="s">
        <v>7</v>
      </c>
      <c r="D196" s="21" t="s">
        <v>274</v>
      </c>
      <c r="E196" s="24">
        <v>1365</v>
      </c>
      <c r="F196" s="25">
        <f t="shared" si="13"/>
        <v>1365</v>
      </c>
      <c r="G196" s="116">
        <f t="shared" si="10"/>
        <v>181.16663348596455</v>
      </c>
      <c r="H196" s="117">
        <f t="shared" si="11"/>
        <v>226.45829185745569</v>
      </c>
    </row>
    <row r="197" spans="1:8" ht="84">
      <c r="A197" s="21" t="s">
        <v>453</v>
      </c>
      <c r="B197" s="33" t="s">
        <v>454</v>
      </c>
      <c r="C197" s="41" t="s">
        <v>7</v>
      </c>
      <c r="D197" s="21" t="s">
        <v>274</v>
      </c>
      <c r="E197" s="24">
        <v>1039.5</v>
      </c>
      <c r="F197" s="25">
        <f t="shared" si="13"/>
        <v>1039.5</v>
      </c>
      <c r="G197" s="116">
        <f t="shared" si="10"/>
        <v>137.96535934700378</v>
      </c>
      <c r="H197" s="117">
        <f t="shared" si="11"/>
        <v>172.45669918375472</v>
      </c>
    </row>
    <row r="198" spans="1:8" ht="24">
      <c r="A198" s="21" t="s">
        <v>455</v>
      </c>
      <c r="B198" s="26" t="s">
        <v>195</v>
      </c>
      <c r="C198" s="41" t="s">
        <v>7</v>
      </c>
      <c r="D198" s="41">
        <v>1</v>
      </c>
      <c r="E198" s="24">
        <v>409.5</v>
      </c>
      <c r="F198" s="25">
        <f t="shared" si="13"/>
        <v>409.5</v>
      </c>
      <c r="G198" s="116">
        <f t="shared" si="10"/>
        <v>54.349990045789369</v>
      </c>
      <c r="H198" s="117">
        <f t="shared" si="11"/>
        <v>67.937487557236707</v>
      </c>
    </row>
    <row r="199" spans="1:8" ht="24">
      <c r="A199" s="21" t="s">
        <v>456</v>
      </c>
      <c r="B199" s="26" t="s">
        <v>242</v>
      </c>
      <c r="C199" s="41" t="s">
        <v>7</v>
      </c>
      <c r="D199" s="41">
        <v>1</v>
      </c>
      <c r="E199" s="38">
        <v>789.6</v>
      </c>
      <c r="F199" s="25">
        <f t="shared" si="13"/>
        <v>789.6</v>
      </c>
      <c r="G199" s="116">
        <f t="shared" ref="G199:G262" si="14">F199/7.5345</f>
        <v>104.79792952418873</v>
      </c>
      <c r="H199" s="117">
        <f t="shared" ref="H199:H262" si="15">1.25*G199</f>
        <v>130.99741190523591</v>
      </c>
    </row>
    <row r="200" spans="1:8">
      <c r="A200" s="21" t="s">
        <v>457</v>
      </c>
      <c r="B200" s="35" t="s">
        <v>208</v>
      </c>
      <c r="C200" s="31" t="s">
        <v>7</v>
      </c>
      <c r="D200" s="31">
        <v>1</v>
      </c>
      <c r="E200" s="36">
        <v>78.75</v>
      </c>
      <c r="F200" s="25">
        <f t="shared" si="13"/>
        <v>78.75</v>
      </c>
      <c r="G200" s="116">
        <f t="shared" si="14"/>
        <v>10.451921162651802</v>
      </c>
      <c r="H200" s="117">
        <f t="shared" si="15"/>
        <v>13.064901453314752</v>
      </c>
    </row>
    <row r="201" spans="1:8" ht="24">
      <c r="A201" s="21" t="s">
        <v>458</v>
      </c>
      <c r="B201" s="26" t="s">
        <v>245</v>
      </c>
      <c r="C201" s="23" t="s">
        <v>7</v>
      </c>
      <c r="D201" s="23">
        <v>1</v>
      </c>
      <c r="E201" s="24">
        <v>112.35</v>
      </c>
      <c r="F201" s="25">
        <f t="shared" si="13"/>
        <v>112.35</v>
      </c>
      <c r="G201" s="116">
        <f t="shared" si="14"/>
        <v>14.911407525383236</v>
      </c>
      <c r="H201" s="117">
        <f t="shared" si="15"/>
        <v>18.639259406729046</v>
      </c>
    </row>
    <row r="202" spans="1:8" ht="96">
      <c r="A202" s="21" t="s">
        <v>459</v>
      </c>
      <c r="B202" s="35" t="s">
        <v>247</v>
      </c>
      <c r="C202" s="41" t="s">
        <v>7</v>
      </c>
      <c r="D202" s="41">
        <v>1</v>
      </c>
      <c r="E202" s="42">
        <v>1470</v>
      </c>
      <c r="F202" s="25">
        <f t="shared" si="13"/>
        <v>1470</v>
      </c>
      <c r="G202" s="116">
        <f t="shared" si="14"/>
        <v>195.10252836950028</v>
      </c>
      <c r="H202" s="117">
        <f t="shared" si="15"/>
        <v>243.87816046187535</v>
      </c>
    </row>
    <row r="203" spans="1:8" ht="48">
      <c r="A203" s="21" t="s">
        <v>460</v>
      </c>
      <c r="B203" s="26" t="s">
        <v>461</v>
      </c>
      <c r="C203" s="34" t="s">
        <v>7</v>
      </c>
      <c r="D203" s="41">
        <v>1</v>
      </c>
      <c r="E203" s="24">
        <v>1365</v>
      </c>
      <c r="F203" s="25">
        <f t="shared" si="13"/>
        <v>1365</v>
      </c>
      <c r="G203" s="116">
        <f t="shared" si="14"/>
        <v>181.16663348596455</v>
      </c>
      <c r="H203" s="117">
        <f t="shared" si="15"/>
        <v>226.45829185745569</v>
      </c>
    </row>
    <row r="204" spans="1:8" ht="24">
      <c r="A204" s="21" t="s">
        <v>462</v>
      </c>
      <c r="B204" s="45" t="s">
        <v>271</v>
      </c>
      <c r="C204" s="34" t="s">
        <v>7</v>
      </c>
      <c r="D204" s="41">
        <v>1</v>
      </c>
      <c r="E204" s="24">
        <v>525</v>
      </c>
      <c r="F204" s="25">
        <f t="shared" si="13"/>
        <v>525</v>
      </c>
      <c r="G204" s="116">
        <f t="shared" si="14"/>
        <v>69.679474417678676</v>
      </c>
      <c r="H204" s="117">
        <f t="shared" si="15"/>
        <v>87.099343022098338</v>
      </c>
    </row>
    <row r="205" spans="1:8" ht="60">
      <c r="A205" s="21" t="s">
        <v>463</v>
      </c>
      <c r="B205" s="37" t="s">
        <v>464</v>
      </c>
      <c r="C205" s="43" t="s">
        <v>7</v>
      </c>
      <c r="D205" s="41">
        <v>1</v>
      </c>
      <c r="E205" s="42">
        <v>630</v>
      </c>
      <c r="F205" s="25">
        <f t="shared" si="13"/>
        <v>630</v>
      </c>
      <c r="G205" s="116">
        <f t="shared" si="14"/>
        <v>83.615369301214415</v>
      </c>
      <c r="H205" s="117">
        <f t="shared" si="15"/>
        <v>104.51921162651801</v>
      </c>
    </row>
    <row r="206" spans="1:8" ht="48">
      <c r="A206" s="21" t="s">
        <v>465</v>
      </c>
      <c r="B206" s="37" t="s">
        <v>286</v>
      </c>
      <c r="C206" s="31" t="s">
        <v>7</v>
      </c>
      <c r="D206" s="31">
        <v>1</v>
      </c>
      <c r="E206" s="42">
        <v>1638</v>
      </c>
      <c r="F206" s="25">
        <f t="shared" si="13"/>
        <v>1638</v>
      </c>
      <c r="G206" s="116">
        <f t="shared" si="14"/>
        <v>217.39996018315748</v>
      </c>
      <c r="H206" s="117">
        <f t="shared" si="15"/>
        <v>271.74995022894683</v>
      </c>
    </row>
    <row r="207" spans="1:8" ht="48">
      <c r="A207" s="21" t="s">
        <v>466</v>
      </c>
      <c r="B207" s="37" t="s">
        <v>288</v>
      </c>
      <c r="C207" s="31" t="s">
        <v>7</v>
      </c>
      <c r="D207" s="31">
        <v>2</v>
      </c>
      <c r="E207" s="24">
        <v>966</v>
      </c>
      <c r="F207" s="25">
        <f t="shared" si="13"/>
        <v>1932</v>
      </c>
      <c r="G207" s="116">
        <f t="shared" si="14"/>
        <v>256.42046585705754</v>
      </c>
      <c r="H207" s="117">
        <f t="shared" si="15"/>
        <v>320.52558232132191</v>
      </c>
    </row>
    <row r="208" spans="1:8" ht="96">
      <c r="A208" s="21" t="s">
        <v>467</v>
      </c>
      <c r="B208" s="37" t="s">
        <v>255</v>
      </c>
      <c r="C208" s="41" t="s">
        <v>7</v>
      </c>
      <c r="D208" s="41">
        <v>1</v>
      </c>
      <c r="E208" s="42">
        <v>1312.5</v>
      </c>
      <c r="F208" s="25">
        <f t="shared" si="13"/>
        <v>1312.5</v>
      </c>
      <c r="G208" s="116">
        <f t="shared" si="14"/>
        <v>174.19868604419668</v>
      </c>
      <c r="H208" s="117">
        <f t="shared" si="15"/>
        <v>217.74835755524583</v>
      </c>
    </row>
    <row r="209" spans="1:8" ht="36">
      <c r="A209" s="21" t="s">
        <v>468</v>
      </c>
      <c r="B209" s="33" t="s">
        <v>249</v>
      </c>
      <c r="C209" s="41" t="s">
        <v>7</v>
      </c>
      <c r="D209" s="21" t="s">
        <v>259</v>
      </c>
      <c r="E209" s="42">
        <v>46.2</v>
      </c>
      <c r="F209" s="25">
        <f t="shared" si="13"/>
        <v>277.20000000000005</v>
      </c>
      <c r="G209" s="116">
        <f t="shared" si="14"/>
        <v>36.790762492534348</v>
      </c>
      <c r="H209" s="117">
        <f t="shared" si="15"/>
        <v>45.988453115667937</v>
      </c>
    </row>
    <row r="210" spans="1:8" ht="36">
      <c r="A210" s="21" t="s">
        <v>469</v>
      </c>
      <c r="B210" s="33" t="s">
        <v>252</v>
      </c>
      <c r="C210" s="41" t="s">
        <v>7</v>
      </c>
      <c r="D210" s="21" t="s">
        <v>253</v>
      </c>
      <c r="E210" s="24">
        <v>75.599999999999994</v>
      </c>
      <c r="F210" s="25">
        <f t="shared" si="13"/>
        <v>226.79999999999998</v>
      </c>
      <c r="G210" s="116">
        <f t="shared" si="14"/>
        <v>30.101532948437185</v>
      </c>
      <c r="H210" s="117">
        <f t="shared" si="15"/>
        <v>37.626916185546484</v>
      </c>
    </row>
    <row r="211" spans="1:8" ht="132">
      <c r="A211" s="21" t="s">
        <v>470</v>
      </c>
      <c r="B211" s="30" t="s">
        <v>267</v>
      </c>
      <c r="C211" s="43" t="s">
        <v>7</v>
      </c>
      <c r="D211" s="41">
        <v>1</v>
      </c>
      <c r="E211" s="24">
        <v>1365</v>
      </c>
      <c r="F211" s="25">
        <f t="shared" si="13"/>
        <v>1365</v>
      </c>
      <c r="G211" s="116">
        <f t="shared" si="14"/>
        <v>181.16663348596455</v>
      </c>
      <c r="H211" s="117">
        <f t="shared" si="15"/>
        <v>226.45829185745569</v>
      </c>
    </row>
    <row r="212" spans="1:8" ht="96">
      <c r="A212" s="21" t="s">
        <v>471</v>
      </c>
      <c r="B212" s="30" t="s">
        <v>472</v>
      </c>
      <c r="C212" s="34" t="s">
        <v>7</v>
      </c>
      <c r="D212" s="41">
        <v>1</v>
      </c>
      <c r="E212" s="24">
        <v>724.5</v>
      </c>
      <c r="F212" s="25">
        <f t="shared" si="13"/>
        <v>724.5</v>
      </c>
      <c r="G212" s="116">
        <f t="shared" si="14"/>
        <v>96.157674696396569</v>
      </c>
      <c r="H212" s="117">
        <f t="shared" si="15"/>
        <v>120.19709337049571</v>
      </c>
    </row>
    <row r="213" spans="1:8" ht="132">
      <c r="A213" s="21" t="s">
        <v>473</v>
      </c>
      <c r="B213" s="33" t="s">
        <v>474</v>
      </c>
      <c r="C213" s="43" t="s">
        <v>7</v>
      </c>
      <c r="D213" s="41">
        <v>1</v>
      </c>
      <c r="E213" s="38">
        <v>1039.5</v>
      </c>
      <c r="F213" s="25">
        <f t="shared" si="13"/>
        <v>1039.5</v>
      </c>
      <c r="G213" s="116">
        <f t="shared" si="14"/>
        <v>137.96535934700378</v>
      </c>
      <c r="H213" s="117">
        <f t="shared" si="15"/>
        <v>172.45669918375472</v>
      </c>
    </row>
    <row r="214" spans="1:8" ht="120">
      <c r="A214" s="21" t="s">
        <v>475</v>
      </c>
      <c r="B214" s="33" t="s">
        <v>476</v>
      </c>
      <c r="C214" s="43" t="s">
        <v>7</v>
      </c>
      <c r="D214" s="41">
        <v>1</v>
      </c>
      <c r="E214" s="38">
        <v>934.5</v>
      </c>
      <c r="F214" s="25">
        <f t="shared" si="13"/>
        <v>934.5</v>
      </c>
      <c r="G214" s="116">
        <f t="shared" si="14"/>
        <v>124.02946446346805</v>
      </c>
      <c r="H214" s="117">
        <f t="shared" si="15"/>
        <v>155.03683057933506</v>
      </c>
    </row>
    <row r="215" spans="1:8" ht="108">
      <c r="A215" s="21" t="s">
        <v>477</v>
      </c>
      <c r="B215" s="37" t="s">
        <v>478</v>
      </c>
      <c r="C215" s="41" t="s">
        <v>7</v>
      </c>
      <c r="D215" s="21" t="s">
        <v>289</v>
      </c>
      <c r="E215" s="38">
        <v>1260</v>
      </c>
      <c r="F215" s="25">
        <f t="shared" si="13"/>
        <v>2520</v>
      </c>
      <c r="G215" s="116">
        <f t="shared" si="14"/>
        <v>334.46147720485766</v>
      </c>
      <c r="H215" s="117">
        <f t="shared" si="15"/>
        <v>418.07684650607206</v>
      </c>
    </row>
    <row r="216" spans="1:8" ht="120">
      <c r="A216" s="21" t="s">
        <v>479</v>
      </c>
      <c r="B216" s="37" t="s">
        <v>480</v>
      </c>
      <c r="C216" s="41" t="s">
        <v>7</v>
      </c>
      <c r="D216" s="21" t="s">
        <v>289</v>
      </c>
      <c r="E216" s="38">
        <v>2520</v>
      </c>
      <c r="F216" s="25">
        <f t="shared" si="13"/>
        <v>5040</v>
      </c>
      <c r="G216" s="116">
        <f t="shared" si="14"/>
        <v>668.92295440971532</v>
      </c>
      <c r="H216" s="117">
        <f t="shared" si="15"/>
        <v>836.15369301214412</v>
      </c>
    </row>
    <row r="217" spans="1:8" ht="60">
      <c r="A217" s="21" t="s">
        <v>481</v>
      </c>
      <c r="B217" s="37" t="s">
        <v>300</v>
      </c>
      <c r="C217" s="43" t="s">
        <v>7</v>
      </c>
      <c r="D217" s="41">
        <v>1</v>
      </c>
      <c r="E217" s="42">
        <v>630</v>
      </c>
      <c r="F217" s="25">
        <f t="shared" si="13"/>
        <v>630</v>
      </c>
      <c r="G217" s="116">
        <f t="shared" si="14"/>
        <v>83.615369301214415</v>
      </c>
      <c r="H217" s="117">
        <f t="shared" si="15"/>
        <v>104.51921162651801</v>
      </c>
    </row>
    <row r="218" spans="1:8" ht="60">
      <c r="A218" s="21" t="s">
        <v>482</v>
      </c>
      <c r="B218" s="30" t="s">
        <v>483</v>
      </c>
      <c r="C218" s="41" t="s">
        <v>7</v>
      </c>
      <c r="D218" s="41">
        <v>1</v>
      </c>
      <c r="E218" s="42">
        <v>4305</v>
      </c>
      <c r="F218" s="25">
        <f t="shared" si="13"/>
        <v>4305</v>
      </c>
      <c r="G218" s="116">
        <f t="shared" si="14"/>
        <v>571.37169022496516</v>
      </c>
      <c r="H218" s="117">
        <f t="shared" si="15"/>
        <v>714.21461278120648</v>
      </c>
    </row>
    <row r="219" spans="1:8">
      <c r="A219" s="202" t="s">
        <v>484</v>
      </c>
      <c r="B219" s="202"/>
      <c r="C219" s="28"/>
      <c r="D219" s="28"/>
      <c r="E219" s="28"/>
      <c r="F219" s="29">
        <f>SUM(F181:F218)</f>
        <v>56305.2</v>
      </c>
      <c r="G219" s="116">
        <f t="shared" si="14"/>
        <v>7472.984272347202</v>
      </c>
      <c r="H219" s="117">
        <f t="shared" si="15"/>
        <v>9341.2303404340018</v>
      </c>
    </row>
    <row r="220" spans="1:8">
      <c r="A220" s="39" t="s">
        <v>485</v>
      </c>
      <c r="B220" s="40"/>
      <c r="C220" s="28"/>
      <c r="D220" s="28"/>
      <c r="E220" s="28"/>
      <c r="F220" s="28"/>
      <c r="G220" s="116">
        <f t="shared" si="14"/>
        <v>0</v>
      </c>
      <c r="H220" s="117">
        <f t="shared" si="15"/>
        <v>0</v>
      </c>
    </row>
    <row r="221" spans="1:8" ht="60">
      <c r="A221" s="21" t="s">
        <v>486</v>
      </c>
      <c r="B221" s="26" t="s">
        <v>487</v>
      </c>
      <c r="C221" s="31" t="s">
        <v>7</v>
      </c>
      <c r="D221" s="31">
        <v>1</v>
      </c>
      <c r="E221" s="38">
        <v>1034.25</v>
      </c>
      <c r="F221" s="25">
        <f t="shared" ref="F221:F231" si="16">D221*E221</f>
        <v>1034.25</v>
      </c>
      <c r="G221" s="116">
        <f t="shared" si="14"/>
        <v>137.26856460282698</v>
      </c>
      <c r="H221" s="117">
        <f t="shared" si="15"/>
        <v>171.58570575353372</v>
      </c>
    </row>
    <row r="222" spans="1:8" ht="48">
      <c r="A222" s="21" t="s">
        <v>488</v>
      </c>
      <c r="B222" s="26" t="s">
        <v>489</v>
      </c>
      <c r="C222" s="43" t="s">
        <v>7</v>
      </c>
      <c r="D222" s="41">
        <v>1</v>
      </c>
      <c r="E222" s="24">
        <v>1034.25</v>
      </c>
      <c r="F222" s="25">
        <f t="shared" si="16"/>
        <v>1034.25</v>
      </c>
      <c r="G222" s="116">
        <f t="shared" si="14"/>
        <v>137.26856460282698</v>
      </c>
      <c r="H222" s="117">
        <f t="shared" si="15"/>
        <v>171.58570575353372</v>
      </c>
    </row>
    <row r="223" spans="1:8" ht="60">
      <c r="A223" s="21" t="s">
        <v>490</v>
      </c>
      <c r="B223" s="26" t="s">
        <v>491</v>
      </c>
      <c r="C223" s="31" t="s">
        <v>7</v>
      </c>
      <c r="D223" s="31">
        <v>1</v>
      </c>
      <c r="E223" s="38">
        <v>921.9</v>
      </c>
      <c r="F223" s="25">
        <f t="shared" si="16"/>
        <v>921.9</v>
      </c>
      <c r="G223" s="116">
        <f t="shared" si="14"/>
        <v>122.35715707744374</v>
      </c>
      <c r="H223" s="117">
        <f t="shared" si="15"/>
        <v>152.94644634680469</v>
      </c>
    </row>
    <row r="224" spans="1:8" ht="60">
      <c r="A224" s="21" t="s">
        <v>492</v>
      </c>
      <c r="B224" s="26" t="s">
        <v>493</v>
      </c>
      <c r="C224" s="31" t="s">
        <v>7</v>
      </c>
      <c r="D224" s="31">
        <v>1</v>
      </c>
      <c r="E224" s="38">
        <v>1034.25</v>
      </c>
      <c r="F224" s="25">
        <f t="shared" si="16"/>
        <v>1034.25</v>
      </c>
      <c r="G224" s="116">
        <f t="shared" si="14"/>
        <v>137.26856460282698</v>
      </c>
      <c r="H224" s="117">
        <f t="shared" si="15"/>
        <v>171.58570575353372</v>
      </c>
    </row>
    <row r="225" spans="1:8" ht="84">
      <c r="A225" s="21" t="s">
        <v>494</v>
      </c>
      <c r="B225" s="30" t="s">
        <v>495</v>
      </c>
      <c r="C225" s="43" t="s">
        <v>7</v>
      </c>
      <c r="D225" s="41">
        <v>1</v>
      </c>
      <c r="E225" s="24">
        <v>1212.75</v>
      </c>
      <c r="F225" s="25">
        <f t="shared" si="16"/>
        <v>1212.75</v>
      </c>
      <c r="G225" s="116">
        <f t="shared" si="14"/>
        <v>160.95958590483772</v>
      </c>
      <c r="H225" s="117">
        <f t="shared" si="15"/>
        <v>201.19948238104715</v>
      </c>
    </row>
    <row r="226" spans="1:8" ht="60">
      <c r="A226" s="21" t="s">
        <v>496</v>
      </c>
      <c r="B226" s="26" t="s">
        <v>497</v>
      </c>
      <c r="C226" s="43" t="s">
        <v>7</v>
      </c>
      <c r="D226" s="41">
        <v>1</v>
      </c>
      <c r="E226" s="24">
        <v>3072.3</v>
      </c>
      <c r="F226" s="25">
        <f t="shared" si="16"/>
        <v>3072.3</v>
      </c>
      <c r="G226" s="116">
        <f t="shared" si="14"/>
        <v>407.76428429225564</v>
      </c>
      <c r="H226" s="117">
        <f t="shared" si="15"/>
        <v>509.70535536531952</v>
      </c>
    </row>
    <row r="227" spans="1:8" ht="60">
      <c r="A227" s="21" t="s">
        <v>498</v>
      </c>
      <c r="B227" s="26" t="s">
        <v>499</v>
      </c>
      <c r="C227" s="43" t="s">
        <v>7</v>
      </c>
      <c r="D227" s="41">
        <v>1</v>
      </c>
      <c r="E227" s="24">
        <v>3072.3</v>
      </c>
      <c r="F227" s="25">
        <f t="shared" si="16"/>
        <v>3072.3</v>
      </c>
      <c r="G227" s="116">
        <f t="shared" si="14"/>
        <v>407.76428429225564</v>
      </c>
      <c r="H227" s="117">
        <f t="shared" si="15"/>
        <v>509.70535536531952</v>
      </c>
    </row>
    <row r="228" spans="1:8" ht="60">
      <c r="A228" s="21" t="s">
        <v>500</v>
      </c>
      <c r="B228" s="26" t="s">
        <v>501</v>
      </c>
      <c r="C228" s="43" t="s">
        <v>7</v>
      </c>
      <c r="D228" s="41">
        <v>1</v>
      </c>
      <c r="E228" s="24">
        <v>3072.3</v>
      </c>
      <c r="F228" s="25">
        <f t="shared" si="16"/>
        <v>3072.3</v>
      </c>
      <c r="G228" s="116">
        <f t="shared" si="14"/>
        <v>407.76428429225564</v>
      </c>
      <c r="H228" s="117">
        <f t="shared" si="15"/>
        <v>509.70535536531952</v>
      </c>
    </row>
    <row r="229" spans="1:8" ht="24">
      <c r="A229" s="21" t="s">
        <v>502</v>
      </c>
      <c r="B229" s="26" t="s">
        <v>503</v>
      </c>
      <c r="C229" s="43" t="s">
        <v>7</v>
      </c>
      <c r="D229" s="41">
        <v>6</v>
      </c>
      <c r="E229" s="24">
        <v>411.6</v>
      </c>
      <c r="F229" s="25">
        <f t="shared" si="16"/>
        <v>2469.6000000000004</v>
      </c>
      <c r="G229" s="116">
        <f t="shared" si="14"/>
        <v>327.77224766076051</v>
      </c>
      <c r="H229" s="117">
        <f t="shared" si="15"/>
        <v>409.71530957595064</v>
      </c>
    </row>
    <row r="230" spans="1:8" ht="48">
      <c r="A230" s="21" t="s">
        <v>504</v>
      </c>
      <c r="B230" s="37" t="s">
        <v>286</v>
      </c>
      <c r="C230" s="34" t="s">
        <v>7</v>
      </c>
      <c r="D230" s="31">
        <v>2</v>
      </c>
      <c r="E230" s="32">
        <v>1638</v>
      </c>
      <c r="F230" s="25">
        <f t="shared" si="16"/>
        <v>3276</v>
      </c>
      <c r="G230" s="116">
        <f t="shared" si="14"/>
        <v>434.79992036631495</v>
      </c>
      <c r="H230" s="117">
        <f t="shared" si="15"/>
        <v>543.49990045789366</v>
      </c>
    </row>
    <row r="231" spans="1:8" ht="24">
      <c r="A231" s="21" t="s">
        <v>505</v>
      </c>
      <c r="B231" s="26" t="s">
        <v>506</v>
      </c>
      <c r="C231" s="43" t="s">
        <v>507</v>
      </c>
      <c r="D231" s="41">
        <v>2</v>
      </c>
      <c r="E231" s="24">
        <v>672</v>
      </c>
      <c r="F231" s="25">
        <f t="shared" si="16"/>
        <v>1344</v>
      </c>
      <c r="G231" s="116">
        <f t="shared" si="14"/>
        <v>178.37945450925741</v>
      </c>
      <c r="H231" s="117">
        <f t="shared" si="15"/>
        <v>222.97431813657175</v>
      </c>
    </row>
    <row r="232" spans="1:8">
      <c r="A232" s="202" t="s">
        <v>508</v>
      </c>
      <c r="B232" s="202"/>
      <c r="C232" s="28"/>
      <c r="D232" s="28"/>
      <c r="E232" s="28"/>
      <c r="F232" s="29">
        <f>SUM(F221:F231)</f>
        <v>21543.9</v>
      </c>
      <c r="G232" s="116">
        <f t="shared" si="14"/>
        <v>2859.3669122038623</v>
      </c>
      <c r="H232" s="117">
        <f t="shared" si="15"/>
        <v>3574.208640254828</v>
      </c>
    </row>
    <row r="233" spans="1:8">
      <c r="A233" s="48" t="s">
        <v>509</v>
      </c>
      <c r="B233" s="49"/>
      <c r="C233" s="48"/>
      <c r="D233" s="48"/>
      <c r="E233" s="48"/>
      <c r="F233" s="48"/>
      <c r="G233" s="116">
        <f t="shared" si="14"/>
        <v>0</v>
      </c>
      <c r="H233" s="117">
        <f t="shared" si="15"/>
        <v>0</v>
      </c>
    </row>
    <row r="234" spans="1:8" ht="38.25">
      <c r="A234" s="21" t="s">
        <v>510</v>
      </c>
      <c r="B234" s="50" t="s">
        <v>511</v>
      </c>
      <c r="C234" s="41" t="s">
        <v>7</v>
      </c>
      <c r="D234" s="41">
        <v>2</v>
      </c>
      <c r="E234" s="38">
        <v>2047.5</v>
      </c>
      <c r="F234" s="25">
        <f t="shared" ref="F234:F239" si="17">D234*E234</f>
        <v>4095</v>
      </c>
      <c r="G234" s="116">
        <f t="shared" si="14"/>
        <v>543.49990045789366</v>
      </c>
      <c r="H234" s="117">
        <f t="shared" si="15"/>
        <v>679.37487557236705</v>
      </c>
    </row>
    <row r="235" spans="1:8" ht="36">
      <c r="A235" s="21" t="s">
        <v>512</v>
      </c>
      <c r="B235" s="51" t="s">
        <v>513</v>
      </c>
      <c r="C235" s="41" t="s">
        <v>7</v>
      </c>
      <c r="D235" s="41">
        <v>2</v>
      </c>
      <c r="E235" s="38">
        <v>1837.5</v>
      </c>
      <c r="F235" s="25">
        <f t="shared" si="17"/>
        <v>3675</v>
      </c>
      <c r="G235" s="116">
        <f t="shared" si="14"/>
        <v>487.75632092375071</v>
      </c>
      <c r="H235" s="117">
        <f t="shared" si="15"/>
        <v>609.6954011546884</v>
      </c>
    </row>
    <row r="236" spans="1:8" ht="48">
      <c r="A236" s="21" t="s">
        <v>514</v>
      </c>
      <c r="B236" s="51" t="s">
        <v>515</v>
      </c>
      <c r="C236" s="41" t="s">
        <v>7</v>
      </c>
      <c r="D236" s="41">
        <v>2</v>
      </c>
      <c r="E236" s="36">
        <v>1942.5</v>
      </c>
      <c r="F236" s="25">
        <f t="shared" si="17"/>
        <v>3885</v>
      </c>
      <c r="G236" s="116">
        <f t="shared" si="14"/>
        <v>515.62811069082215</v>
      </c>
      <c r="H236" s="117">
        <f t="shared" si="15"/>
        <v>644.53513836352772</v>
      </c>
    </row>
    <row r="237" spans="1:8" ht="36">
      <c r="A237" s="21" t="s">
        <v>516</v>
      </c>
      <c r="B237" s="30" t="s">
        <v>517</v>
      </c>
      <c r="C237" s="41" t="s">
        <v>7</v>
      </c>
      <c r="D237" s="41">
        <v>8</v>
      </c>
      <c r="E237" s="24">
        <v>487.2</v>
      </c>
      <c r="F237" s="25">
        <f t="shared" si="17"/>
        <v>3897.6</v>
      </c>
      <c r="G237" s="116">
        <f t="shared" si="14"/>
        <v>517.30041807684643</v>
      </c>
      <c r="H237" s="117">
        <f t="shared" si="15"/>
        <v>646.62552259605809</v>
      </c>
    </row>
    <row r="238" spans="1:8" ht="24">
      <c r="A238" s="21" t="s">
        <v>518</v>
      </c>
      <c r="B238" s="26" t="s">
        <v>519</v>
      </c>
      <c r="C238" s="23" t="s">
        <v>7</v>
      </c>
      <c r="D238" s="23">
        <v>1</v>
      </c>
      <c r="E238" s="36">
        <v>519.75</v>
      </c>
      <c r="F238" s="25">
        <f t="shared" si="17"/>
        <v>519.75</v>
      </c>
      <c r="G238" s="116">
        <f t="shared" si="14"/>
        <v>68.982679673501892</v>
      </c>
      <c r="H238" s="117">
        <f t="shared" si="15"/>
        <v>86.228349591877361</v>
      </c>
    </row>
    <row r="239" spans="1:8">
      <c r="A239" s="21" t="s">
        <v>520</v>
      </c>
      <c r="B239" s="35" t="s">
        <v>208</v>
      </c>
      <c r="C239" s="23" t="s">
        <v>7</v>
      </c>
      <c r="D239" s="23">
        <v>2</v>
      </c>
      <c r="E239" s="36">
        <v>78.75</v>
      </c>
      <c r="F239" s="25">
        <f t="shared" si="17"/>
        <v>157.5</v>
      </c>
      <c r="G239" s="116">
        <f t="shared" si="14"/>
        <v>20.903842325303604</v>
      </c>
      <c r="H239" s="117">
        <f t="shared" si="15"/>
        <v>26.129802906629504</v>
      </c>
    </row>
    <row r="240" spans="1:8">
      <c r="A240" s="39" t="s">
        <v>521</v>
      </c>
      <c r="B240" s="40"/>
      <c r="C240" s="39"/>
      <c r="D240" s="39"/>
      <c r="E240" s="39"/>
      <c r="F240" s="29">
        <f>SUM(F234:F239)</f>
        <v>16229.85</v>
      </c>
      <c r="G240" s="116">
        <f t="shared" si="14"/>
        <v>2154.0712721481186</v>
      </c>
      <c r="H240" s="117">
        <f t="shared" si="15"/>
        <v>2692.5890901851481</v>
      </c>
    </row>
    <row r="241" spans="1:8">
      <c r="A241" s="48" t="s">
        <v>522</v>
      </c>
      <c r="B241" s="49"/>
      <c r="C241" s="48"/>
      <c r="D241" s="48"/>
      <c r="E241" s="48"/>
      <c r="F241" s="48"/>
      <c r="G241" s="116">
        <f t="shared" si="14"/>
        <v>0</v>
      </c>
      <c r="H241" s="117">
        <f t="shared" si="15"/>
        <v>0</v>
      </c>
    </row>
    <row r="242" spans="1:8" ht="36">
      <c r="A242" s="21" t="s">
        <v>523</v>
      </c>
      <c r="B242" s="52" t="s">
        <v>524</v>
      </c>
      <c r="C242" s="41" t="s">
        <v>7</v>
      </c>
      <c r="D242" s="41">
        <v>8</v>
      </c>
      <c r="E242" s="38">
        <v>1470</v>
      </c>
      <c r="F242" s="25">
        <f>D242*E242</f>
        <v>11760</v>
      </c>
      <c r="G242" s="116">
        <f t="shared" si="14"/>
        <v>1560.8202269560022</v>
      </c>
      <c r="H242" s="117">
        <f t="shared" si="15"/>
        <v>1951.0252836950028</v>
      </c>
    </row>
    <row r="243" spans="1:8">
      <c r="A243" s="21" t="s">
        <v>525</v>
      </c>
      <c r="B243" s="35" t="s">
        <v>208</v>
      </c>
      <c r="C243" s="23" t="s">
        <v>7</v>
      </c>
      <c r="D243" s="23">
        <v>1</v>
      </c>
      <c r="E243" s="36">
        <v>78.75</v>
      </c>
      <c r="F243" s="25">
        <f>D243*E243</f>
        <v>78.75</v>
      </c>
      <c r="G243" s="116">
        <f t="shared" si="14"/>
        <v>10.451921162651802</v>
      </c>
      <c r="H243" s="117">
        <f t="shared" si="15"/>
        <v>13.064901453314752</v>
      </c>
    </row>
    <row r="244" spans="1:8">
      <c r="A244" s="39" t="s">
        <v>526</v>
      </c>
      <c r="B244" s="40"/>
      <c r="C244" s="39"/>
      <c r="D244" s="39"/>
      <c r="E244" s="39"/>
      <c r="F244" s="29">
        <f>SUM(F242:F243)</f>
        <v>11838.75</v>
      </c>
      <c r="G244" s="116">
        <f t="shared" si="14"/>
        <v>1571.2721481186541</v>
      </c>
      <c r="H244" s="117">
        <f t="shared" si="15"/>
        <v>1964.0901851483177</v>
      </c>
    </row>
    <row r="245" spans="1:8">
      <c r="A245" s="48" t="s">
        <v>527</v>
      </c>
      <c r="B245" s="49"/>
      <c r="C245" s="48"/>
      <c r="D245" s="48"/>
      <c r="E245" s="48"/>
      <c r="F245" s="48"/>
      <c r="G245" s="116">
        <f t="shared" si="14"/>
        <v>0</v>
      </c>
      <c r="H245" s="117">
        <f t="shared" si="15"/>
        <v>0</v>
      </c>
    </row>
    <row r="246" spans="1:8" ht="36">
      <c r="A246" s="21" t="s">
        <v>528</v>
      </c>
      <c r="B246" s="51" t="s">
        <v>513</v>
      </c>
      <c r="C246" s="41" t="s">
        <v>7</v>
      </c>
      <c r="D246" s="41">
        <v>1</v>
      </c>
      <c r="E246" s="53">
        <v>1837.5</v>
      </c>
      <c r="F246" s="25">
        <f t="shared" ref="F246:F253" si="18">D246*E246</f>
        <v>1837.5</v>
      </c>
      <c r="G246" s="116">
        <f t="shared" si="14"/>
        <v>243.87816046187535</v>
      </c>
      <c r="H246" s="117">
        <f t="shared" si="15"/>
        <v>304.8477005773442</v>
      </c>
    </row>
    <row r="247" spans="1:8" ht="48">
      <c r="A247" s="21" t="s">
        <v>529</v>
      </c>
      <c r="B247" s="51" t="s">
        <v>515</v>
      </c>
      <c r="C247" s="41" t="s">
        <v>7</v>
      </c>
      <c r="D247" s="41">
        <v>1</v>
      </c>
      <c r="E247" s="53">
        <v>1942.5</v>
      </c>
      <c r="F247" s="25">
        <f t="shared" si="18"/>
        <v>1942.5</v>
      </c>
      <c r="G247" s="116">
        <f t="shared" si="14"/>
        <v>257.81405534541108</v>
      </c>
      <c r="H247" s="117">
        <f t="shared" si="15"/>
        <v>322.26756918176386</v>
      </c>
    </row>
    <row r="248" spans="1:8" ht="25.5">
      <c r="A248" s="21" t="s">
        <v>530</v>
      </c>
      <c r="B248" s="50" t="s">
        <v>531</v>
      </c>
      <c r="C248" s="41" t="s">
        <v>7</v>
      </c>
      <c r="D248" s="41">
        <v>1</v>
      </c>
      <c r="E248" s="53">
        <v>1890</v>
      </c>
      <c r="F248" s="25">
        <f t="shared" si="18"/>
        <v>1890</v>
      </c>
      <c r="G248" s="116">
        <f t="shared" si="14"/>
        <v>250.84610790364323</v>
      </c>
      <c r="H248" s="117">
        <f t="shared" si="15"/>
        <v>313.55763487955403</v>
      </c>
    </row>
    <row r="249" spans="1:8" ht="36">
      <c r="A249" s="21" t="s">
        <v>532</v>
      </c>
      <c r="B249" s="52" t="s">
        <v>533</v>
      </c>
      <c r="C249" s="41" t="s">
        <v>7</v>
      </c>
      <c r="D249" s="41">
        <v>1</v>
      </c>
      <c r="E249" s="53">
        <v>945</v>
      </c>
      <c r="F249" s="25">
        <f t="shared" si="18"/>
        <v>945</v>
      </c>
      <c r="G249" s="116">
        <f t="shared" si="14"/>
        <v>125.42305395182161</v>
      </c>
      <c r="H249" s="117">
        <f t="shared" si="15"/>
        <v>156.77881743977701</v>
      </c>
    </row>
    <row r="250" spans="1:8" ht="24">
      <c r="A250" s="21" t="s">
        <v>534</v>
      </c>
      <c r="B250" s="52" t="s">
        <v>535</v>
      </c>
      <c r="C250" s="54" t="s">
        <v>7</v>
      </c>
      <c r="D250" s="23">
        <v>1</v>
      </c>
      <c r="E250" s="55">
        <v>1260</v>
      </c>
      <c r="F250" s="25">
        <f t="shared" si="18"/>
        <v>1260</v>
      </c>
      <c r="G250" s="116">
        <f t="shared" si="14"/>
        <v>167.23073860242883</v>
      </c>
      <c r="H250" s="117">
        <f t="shared" si="15"/>
        <v>209.03842325303603</v>
      </c>
    </row>
    <row r="251" spans="1:8" ht="24">
      <c r="A251" s="21" t="s">
        <v>536</v>
      </c>
      <c r="B251" s="26" t="s">
        <v>242</v>
      </c>
      <c r="C251" s="41" t="s">
        <v>7</v>
      </c>
      <c r="D251" s="56">
        <v>1</v>
      </c>
      <c r="E251" s="53">
        <v>789.6</v>
      </c>
      <c r="F251" s="25">
        <f t="shared" si="18"/>
        <v>789.6</v>
      </c>
      <c r="G251" s="116">
        <f t="shared" si="14"/>
        <v>104.79792952418873</v>
      </c>
      <c r="H251" s="117">
        <f t="shared" si="15"/>
        <v>130.99741190523591</v>
      </c>
    </row>
    <row r="252" spans="1:8" ht="24">
      <c r="A252" s="21" t="s">
        <v>537</v>
      </c>
      <c r="B252" s="26" t="s">
        <v>519</v>
      </c>
      <c r="C252" s="54" t="s">
        <v>7</v>
      </c>
      <c r="D252" s="23">
        <v>1</v>
      </c>
      <c r="E252" s="57">
        <v>519.75</v>
      </c>
      <c r="F252" s="25">
        <f t="shared" si="18"/>
        <v>519.75</v>
      </c>
      <c r="G252" s="116">
        <f t="shared" si="14"/>
        <v>68.982679673501892</v>
      </c>
      <c r="H252" s="117">
        <f t="shared" si="15"/>
        <v>86.228349591877361</v>
      </c>
    </row>
    <row r="253" spans="1:8">
      <c r="A253" s="21" t="s">
        <v>538</v>
      </c>
      <c r="B253" s="35" t="s">
        <v>208</v>
      </c>
      <c r="C253" s="23" t="s">
        <v>7</v>
      </c>
      <c r="D253" s="23">
        <v>1</v>
      </c>
      <c r="E253" s="57">
        <v>78.75</v>
      </c>
      <c r="F253" s="25">
        <f t="shared" si="18"/>
        <v>78.75</v>
      </c>
      <c r="G253" s="116">
        <f t="shared" si="14"/>
        <v>10.451921162651802</v>
      </c>
      <c r="H253" s="117">
        <f t="shared" si="15"/>
        <v>13.064901453314752</v>
      </c>
    </row>
    <row r="254" spans="1:8">
      <c r="A254" s="39" t="s">
        <v>539</v>
      </c>
      <c r="B254" s="40"/>
      <c r="C254" s="39"/>
      <c r="D254" s="39"/>
      <c r="E254" s="39"/>
      <c r="F254" s="29">
        <f>SUM(F246:F253)</f>
        <v>9263.1</v>
      </c>
      <c r="G254" s="116">
        <f t="shared" si="14"/>
        <v>1229.4246466255227</v>
      </c>
      <c r="H254" s="117">
        <f t="shared" si="15"/>
        <v>1536.7808082819033</v>
      </c>
    </row>
    <row r="255" spans="1:8">
      <c r="A255" s="48" t="s">
        <v>540</v>
      </c>
      <c r="B255" s="49"/>
      <c r="C255" s="48"/>
      <c r="D255" s="48"/>
      <c r="E255" s="48"/>
      <c r="F255" s="48"/>
      <c r="G255" s="116">
        <f t="shared" si="14"/>
        <v>0</v>
      </c>
      <c r="H255" s="117">
        <f t="shared" si="15"/>
        <v>0</v>
      </c>
    </row>
    <row r="256" spans="1:8" ht="36">
      <c r="A256" s="21" t="s">
        <v>541</v>
      </c>
      <c r="B256" s="51" t="s">
        <v>513</v>
      </c>
      <c r="C256" s="41" t="s">
        <v>7</v>
      </c>
      <c r="D256" s="41">
        <v>1</v>
      </c>
      <c r="E256" s="53">
        <v>1837.5</v>
      </c>
      <c r="F256" s="25">
        <f t="shared" ref="F256:F263" si="19">D256*E256</f>
        <v>1837.5</v>
      </c>
      <c r="G256" s="116">
        <f t="shared" si="14"/>
        <v>243.87816046187535</v>
      </c>
      <c r="H256" s="117">
        <f t="shared" si="15"/>
        <v>304.8477005773442</v>
      </c>
    </row>
    <row r="257" spans="1:8" ht="48">
      <c r="A257" s="21" t="s">
        <v>542</v>
      </c>
      <c r="B257" s="51" t="s">
        <v>515</v>
      </c>
      <c r="C257" s="41" t="s">
        <v>7</v>
      </c>
      <c r="D257" s="41">
        <v>1</v>
      </c>
      <c r="E257" s="53">
        <v>1942.5</v>
      </c>
      <c r="F257" s="25">
        <f t="shared" si="19"/>
        <v>1942.5</v>
      </c>
      <c r="G257" s="116">
        <f t="shared" si="14"/>
        <v>257.81405534541108</v>
      </c>
      <c r="H257" s="117">
        <f t="shared" si="15"/>
        <v>322.26756918176386</v>
      </c>
    </row>
    <row r="258" spans="1:8" ht="25.5">
      <c r="A258" s="21" t="s">
        <v>543</v>
      </c>
      <c r="B258" s="50" t="s">
        <v>531</v>
      </c>
      <c r="C258" s="41" t="s">
        <v>7</v>
      </c>
      <c r="D258" s="41">
        <v>1</v>
      </c>
      <c r="E258" s="53">
        <v>1890</v>
      </c>
      <c r="F258" s="25">
        <f t="shared" si="19"/>
        <v>1890</v>
      </c>
      <c r="G258" s="116">
        <f t="shared" si="14"/>
        <v>250.84610790364323</v>
      </c>
      <c r="H258" s="117">
        <f t="shared" si="15"/>
        <v>313.55763487955403</v>
      </c>
    </row>
    <row r="259" spans="1:8" ht="36">
      <c r="A259" s="21" t="s">
        <v>544</v>
      </c>
      <c r="B259" s="52" t="s">
        <v>533</v>
      </c>
      <c r="C259" s="41" t="s">
        <v>7</v>
      </c>
      <c r="D259" s="41">
        <v>1</v>
      </c>
      <c r="E259" s="53">
        <v>945</v>
      </c>
      <c r="F259" s="25">
        <f t="shared" si="19"/>
        <v>945</v>
      </c>
      <c r="G259" s="116">
        <f t="shared" si="14"/>
        <v>125.42305395182161</v>
      </c>
      <c r="H259" s="117">
        <f t="shared" si="15"/>
        <v>156.77881743977701</v>
      </c>
    </row>
    <row r="260" spans="1:8" ht="24">
      <c r="A260" s="21" t="s">
        <v>545</v>
      </c>
      <c r="B260" s="52" t="s">
        <v>535</v>
      </c>
      <c r="C260" s="54" t="s">
        <v>7</v>
      </c>
      <c r="D260" s="23">
        <v>1</v>
      </c>
      <c r="E260" s="55">
        <v>1260</v>
      </c>
      <c r="F260" s="25">
        <f t="shared" si="19"/>
        <v>1260</v>
      </c>
      <c r="G260" s="116">
        <f t="shared" si="14"/>
        <v>167.23073860242883</v>
      </c>
      <c r="H260" s="117">
        <f t="shared" si="15"/>
        <v>209.03842325303603</v>
      </c>
    </row>
    <row r="261" spans="1:8" ht="24">
      <c r="A261" s="21" t="s">
        <v>546</v>
      </c>
      <c r="B261" s="26" t="s">
        <v>242</v>
      </c>
      <c r="C261" s="41" t="s">
        <v>7</v>
      </c>
      <c r="D261" s="56">
        <v>1</v>
      </c>
      <c r="E261" s="53">
        <v>789.6</v>
      </c>
      <c r="F261" s="25">
        <f t="shared" si="19"/>
        <v>789.6</v>
      </c>
      <c r="G261" s="116">
        <f t="shared" si="14"/>
        <v>104.79792952418873</v>
      </c>
      <c r="H261" s="117">
        <f t="shared" si="15"/>
        <v>130.99741190523591</v>
      </c>
    </row>
    <row r="262" spans="1:8" ht="24">
      <c r="A262" s="21" t="s">
        <v>547</v>
      </c>
      <c r="B262" s="26" t="s">
        <v>519</v>
      </c>
      <c r="C262" s="54" t="s">
        <v>7</v>
      </c>
      <c r="D262" s="23">
        <v>1</v>
      </c>
      <c r="E262" s="57">
        <v>519.75</v>
      </c>
      <c r="F262" s="25">
        <f t="shared" si="19"/>
        <v>519.75</v>
      </c>
      <c r="G262" s="116">
        <f t="shared" si="14"/>
        <v>68.982679673501892</v>
      </c>
      <c r="H262" s="117">
        <f t="shared" si="15"/>
        <v>86.228349591877361</v>
      </c>
    </row>
    <row r="263" spans="1:8">
      <c r="A263" s="21" t="s">
        <v>548</v>
      </c>
      <c r="B263" s="35" t="s">
        <v>208</v>
      </c>
      <c r="C263" s="23" t="s">
        <v>7</v>
      </c>
      <c r="D263" s="23">
        <v>1</v>
      </c>
      <c r="E263" s="57">
        <v>78.75</v>
      </c>
      <c r="F263" s="25">
        <f t="shared" si="19"/>
        <v>78.75</v>
      </c>
      <c r="G263" s="116">
        <f t="shared" ref="G263:G326" si="20">F263/7.5345</f>
        <v>10.451921162651802</v>
      </c>
      <c r="H263" s="117">
        <f t="shared" ref="H263:H326" si="21">1.25*G263</f>
        <v>13.064901453314752</v>
      </c>
    </row>
    <row r="264" spans="1:8">
      <c r="A264" s="39" t="s">
        <v>539</v>
      </c>
      <c r="B264" s="40"/>
      <c r="C264" s="39"/>
      <c r="D264" s="39"/>
      <c r="E264" s="39"/>
      <c r="F264" s="29">
        <f>SUM(F256:F263)</f>
        <v>9263.1</v>
      </c>
      <c r="G264" s="116">
        <f t="shared" si="20"/>
        <v>1229.4246466255227</v>
      </c>
      <c r="H264" s="117">
        <f t="shared" si="21"/>
        <v>1536.7808082819033</v>
      </c>
    </row>
    <row r="265" spans="1:8">
      <c r="A265" s="48" t="s">
        <v>549</v>
      </c>
      <c r="B265" s="49"/>
      <c r="C265" s="48"/>
      <c r="D265" s="48"/>
      <c r="E265" s="48"/>
      <c r="F265" s="48"/>
      <c r="G265" s="116">
        <f t="shared" si="20"/>
        <v>0</v>
      </c>
      <c r="H265" s="117">
        <f t="shared" si="21"/>
        <v>0</v>
      </c>
    </row>
    <row r="266" spans="1:8" ht="36">
      <c r="A266" s="21" t="s">
        <v>550</v>
      </c>
      <c r="B266" s="51" t="s">
        <v>513</v>
      </c>
      <c r="C266" s="41" t="s">
        <v>7</v>
      </c>
      <c r="D266" s="41">
        <v>1</v>
      </c>
      <c r="E266" s="53">
        <v>1837.5</v>
      </c>
      <c r="F266" s="25">
        <f t="shared" ref="F266:F273" si="22">D266*E266</f>
        <v>1837.5</v>
      </c>
      <c r="G266" s="116">
        <f t="shared" si="20"/>
        <v>243.87816046187535</v>
      </c>
      <c r="H266" s="117">
        <f t="shared" si="21"/>
        <v>304.8477005773442</v>
      </c>
    </row>
    <row r="267" spans="1:8" ht="48">
      <c r="A267" s="21" t="s">
        <v>551</v>
      </c>
      <c r="B267" s="51" t="s">
        <v>515</v>
      </c>
      <c r="C267" s="41" t="s">
        <v>7</v>
      </c>
      <c r="D267" s="41">
        <v>1</v>
      </c>
      <c r="E267" s="53">
        <v>1942.5</v>
      </c>
      <c r="F267" s="25">
        <f t="shared" si="22"/>
        <v>1942.5</v>
      </c>
      <c r="G267" s="116">
        <f t="shared" si="20"/>
        <v>257.81405534541108</v>
      </c>
      <c r="H267" s="117">
        <f t="shared" si="21"/>
        <v>322.26756918176386</v>
      </c>
    </row>
    <row r="268" spans="1:8" ht="25.5">
      <c r="A268" s="21" t="s">
        <v>552</v>
      </c>
      <c r="B268" s="50" t="s">
        <v>531</v>
      </c>
      <c r="C268" s="41" t="s">
        <v>7</v>
      </c>
      <c r="D268" s="41">
        <v>1</v>
      </c>
      <c r="E268" s="53">
        <v>1890</v>
      </c>
      <c r="F268" s="25">
        <f t="shared" si="22"/>
        <v>1890</v>
      </c>
      <c r="G268" s="116">
        <f t="shared" si="20"/>
        <v>250.84610790364323</v>
      </c>
      <c r="H268" s="117">
        <f t="shared" si="21"/>
        <v>313.55763487955403</v>
      </c>
    </row>
    <row r="269" spans="1:8" ht="36">
      <c r="A269" s="21" t="s">
        <v>553</v>
      </c>
      <c r="B269" s="52" t="s">
        <v>533</v>
      </c>
      <c r="C269" s="41" t="s">
        <v>7</v>
      </c>
      <c r="D269" s="41">
        <v>1</v>
      </c>
      <c r="E269" s="53">
        <v>945</v>
      </c>
      <c r="F269" s="25">
        <f t="shared" si="22"/>
        <v>945</v>
      </c>
      <c r="G269" s="116">
        <f t="shared" si="20"/>
        <v>125.42305395182161</v>
      </c>
      <c r="H269" s="117">
        <f t="shared" si="21"/>
        <v>156.77881743977701</v>
      </c>
    </row>
    <row r="270" spans="1:8" ht="24">
      <c r="A270" s="21" t="s">
        <v>554</v>
      </c>
      <c r="B270" s="52" t="s">
        <v>535</v>
      </c>
      <c r="C270" s="54" t="s">
        <v>7</v>
      </c>
      <c r="D270" s="23">
        <v>1</v>
      </c>
      <c r="E270" s="55">
        <v>1260</v>
      </c>
      <c r="F270" s="25">
        <f t="shared" si="22"/>
        <v>1260</v>
      </c>
      <c r="G270" s="116">
        <f t="shared" si="20"/>
        <v>167.23073860242883</v>
      </c>
      <c r="H270" s="117">
        <f t="shared" si="21"/>
        <v>209.03842325303603</v>
      </c>
    </row>
    <row r="271" spans="1:8" ht="24">
      <c r="A271" s="21" t="s">
        <v>555</v>
      </c>
      <c r="B271" s="26" t="s">
        <v>242</v>
      </c>
      <c r="C271" s="41" t="s">
        <v>7</v>
      </c>
      <c r="D271" s="56">
        <v>1</v>
      </c>
      <c r="E271" s="53">
        <v>789.6</v>
      </c>
      <c r="F271" s="25">
        <f t="shared" si="22"/>
        <v>789.6</v>
      </c>
      <c r="G271" s="116">
        <f t="shared" si="20"/>
        <v>104.79792952418873</v>
      </c>
      <c r="H271" s="117">
        <f t="shared" si="21"/>
        <v>130.99741190523591</v>
      </c>
    </row>
    <row r="272" spans="1:8" ht="24">
      <c r="A272" s="21" t="s">
        <v>556</v>
      </c>
      <c r="B272" s="26" t="s">
        <v>519</v>
      </c>
      <c r="C272" s="54" t="s">
        <v>7</v>
      </c>
      <c r="D272" s="23">
        <v>1</v>
      </c>
      <c r="E272" s="57">
        <v>519.75</v>
      </c>
      <c r="F272" s="25">
        <f t="shared" si="22"/>
        <v>519.75</v>
      </c>
      <c r="G272" s="116">
        <f t="shared" si="20"/>
        <v>68.982679673501892</v>
      </c>
      <c r="H272" s="117">
        <f t="shared" si="21"/>
        <v>86.228349591877361</v>
      </c>
    </row>
    <row r="273" spans="1:8">
      <c r="A273" s="21" t="s">
        <v>557</v>
      </c>
      <c r="B273" s="35" t="s">
        <v>208</v>
      </c>
      <c r="C273" s="23" t="s">
        <v>7</v>
      </c>
      <c r="D273" s="23">
        <v>1</v>
      </c>
      <c r="E273" s="57">
        <v>78.75</v>
      </c>
      <c r="F273" s="25">
        <f t="shared" si="22"/>
        <v>78.75</v>
      </c>
      <c r="G273" s="116">
        <f t="shared" si="20"/>
        <v>10.451921162651802</v>
      </c>
      <c r="H273" s="117">
        <f t="shared" si="21"/>
        <v>13.064901453314752</v>
      </c>
    </row>
    <row r="274" spans="1:8">
      <c r="A274" s="39" t="s">
        <v>539</v>
      </c>
      <c r="B274" s="40"/>
      <c r="C274" s="39"/>
      <c r="D274" s="39"/>
      <c r="E274" s="39"/>
      <c r="F274" s="29">
        <f>SUM(F266:F273)</f>
        <v>9263.1</v>
      </c>
      <c r="G274" s="116">
        <f t="shared" si="20"/>
        <v>1229.4246466255227</v>
      </c>
      <c r="H274" s="117">
        <f t="shared" si="21"/>
        <v>1536.7808082819033</v>
      </c>
    </row>
    <row r="275" spans="1:8">
      <c r="A275" s="48" t="s">
        <v>558</v>
      </c>
      <c r="B275" s="49"/>
      <c r="C275" s="48"/>
      <c r="D275" s="48"/>
      <c r="E275" s="48"/>
      <c r="F275" s="48"/>
      <c r="G275" s="116">
        <f t="shared" si="20"/>
        <v>0</v>
      </c>
      <c r="H275" s="117">
        <f t="shared" si="21"/>
        <v>0</v>
      </c>
    </row>
    <row r="276" spans="1:8" ht="48">
      <c r="A276" s="21" t="s">
        <v>559</v>
      </c>
      <c r="B276" s="26" t="s">
        <v>461</v>
      </c>
      <c r="C276" s="41" t="s">
        <v>7</v>
      </c>
      <c r="D276" s="41">
        <v>1</v>
      </c>
      <c r="E276" s="58">
        <v>1365</v>
      </c>
      <c r="F276" s="25">
        <f t="shared" ref="F276:F285" si="23">D276*E276</f>
        <v>1365</v>
      </c>
      <c r="G276" s="116">
        <f t="shared" si="20"/>
        <v>181.16663348596455</v>
      </c>
      <c r="H276" s="117">
        <f t="shared" si="21"/>
        <v>226.45829185745569</v>
      </c>
    </row>
    <row r="277" spans="1:8" ht="48">
      <c r="A277" s="21" t="s">
        <v>560</v>
      </c>
      <c r="B277" s="37" t="s">
        <v>288</v>
      </c>
      <c r="C277" s="23" t="s">
        <v>7</v>
      </c>
      <c r="D277" s="23">
        <v>2</v>
      </c>
      <c r="E277" s="58">
        <v>966</v>
      </c>
      <c r="F277" s="25">
        <f t="shared" si="23"/>
        <v>1932</v>
      </c>
      <c r="G277" s="116">
        <f t="shared" si="20"/>
        <v>256.42046585705754</v>
      </c>
      <c r="H277" s="117">
        <f t="shared" si="21"/>
        <v>320.52558232132191</v>
      </c>
    </row>
    <row r="278" spans="1:8" ht="36">
      <c r="A278" s="21" t="s">
        <v>561</v>
      </c>
      <c r="B278" s="51" t="s">
        <v>513</v>
      </c>
      <c r="C278" s="41" t="s">
        <v>7</v>
      </c>
      <c r="D278" s="41">
        <v>1</v>
      </c>
      <c r="E278" s="53">
        <v>1837.5</v>
      </c>
      <c r="F278" s="25">
        <f t="shared" si="23"/>
        <v>1837.5</v>
      </c>
      <c r="G278" s="116">
        <f t="shared" si="20"/>
        <v>243.87816046187535</v>
      </c>
      <c r="H278" s="117">
        <f t="shared" si="21"/>
        <v>304.8477005773442</v>
      </c>
    </row>
    <row r="279" spans="1:8" ht="48">
      <c r="A279" s="21" t="s">
        <v>562</v>
      </c>
      <c r="B279" s="51" t="s">
        <v>515</v>
      </c>
      <c r="C279" s="41" t="s">
        <v>7</v>
      </c>
      <c r="D279" s="41">
        <v>1</v>
      </c>
      <c r="E279" s="53">
        <v>1942.5</v>
      </c>
      <c r="F279" s="25">
        <f t="shared" si="23"/>
        <v>1942.5</v>
      </c>
      <c r="G279" s="116">
        <f t="shared" si="20"/>
        <v>257.81405534541108</v>
      </c>
      <c r="H279" s="117">
        <f t="shared" si="21"/>
        <v>322.26756918176386</v>
      </c>
    </row>
    <row r="280" spans="1:8" ht="25.5">
      <c r="A280" s="21" t="s">
        <v>563</v>
      </c>
      <c r="B280" s="50" t="s">
        <v>531</v>
      </c>
      <c r="C280" s="41" t="s">
        <v>7</v>
      </c>
      <c r="D280" s="41">
        <v>1</v>
      </c>
      <c r="E280" s="53">
        <v>1890</v>
      </c>
      <c r="F280" s="25">
        <f t="shared" si="23"/>
        <v>1890</v>
      </c>
      <c r="G280" s="116">
        <f t="shared" si="20"/>
        <v>250.84610790364323</v>
      </c>
      <c r="H280" s="117">
        <f t="shared" si="21"/>
        <v>313.55763487955403</v>
      </c>
    </row>
    <row r="281" spans="1:8" ht="36">
      <c r="A281" s="21" t="s">
        <v>564</v>
      </c>
      <c r="B281" s="52" t="s">
        <v>533</v>
      </c>
      <c r="C281" s="41" t="s">
        <v>7</v>
      </c>
      <c r="D281" s="41">
        <v>1</v>
      </c>
      <c r="E281" s="53">
        <v>945</v>
      </c>
      <c r="F281" s="25">
        <f t="shared" si="23"/>
        <v>945</v>
      </c>
      <c r="G281" s="116">
        <f t="shared" si="20"/>
        <v>125.42305395182161</v>
      </c>
      <c r="H281" s="117">
        <f t="shared" si="21"/>
        <v>156.77881743977701</v>
      </c>
    </row>
    <row r="282" spans="1:8" ht="24">
      <c r="A282" s="21" t="s">
        <v>565</v>
      </c>
      <c r="B282" s="52" t="s">
        <v>535</v>
      </c>
      <c r="C282" s="54" t="s">
        <v>7</v>
      </c>
      <c r="D282" s="23">
        <v>1</v>
      </c>
      <c r="E282" s="55">
        <v>1260</v>
      </c>
      <c r="F282" s="25">
        <f t="shared" si="23"/>
        <v>1260</v>
      </c>
      <c r="G282" s="116">
        <f t="shared" si="20"/>
        <v>167.23073860242883</v>
      </c>
      <c r="H282" s="117">
        <f t="shared" si="21"/>
        <v>209.03842325303603</v>
      </c>
    </row>
    <row r="283" spans="1:8" ht="24">
      <c r="A283" s="21" t="s">
        <v>566</v>
      </c>
      <c r="B283" s="26" t="s">
        <v>242</v>
      </c>
      <c r="C283" s="41" t="s">
        <v>7</v>
      </c>
      <c r="D283" s="56">
        <v>1</v>
      </c>
      <c r="E283" s="53">
        <v>789.6</v>
      </c>
      <c r="F283" s="25">
        <f t="shared" si="23"/>
        <v>789.6</v>
      </c>
      <c r="G283" s="116">
        <f t="shared" si="20"/>
        <v>104.79792952418873</v>
      </c>
      <c r="H283" s="117">
        <f t="shared" si="21"/>
        <v>130.99741190523591</v>
      </c>
    </row>
    <row r="284" spans="1:8" ht="24">
      <c r="A284" s="21" t="s">
        <v>567</v>
      </c>
      <c r="B284" s="26" t="s">
        <v>519</v>
      </c>
      <c r="C284" s="54" t="s">
        <v>7</v>
      </c>
      <c r="D284" s="23">
        <v>1</v>
      </c>
      <c r="E284" s="57">
        <v>519.75</v>
      </c>
      <c r="F284" s="25">
        <f t="shared" si="23"/>
        <v>519.75</v>
      </c>
      <c r="G284" s="116">
        <f t="shared" si="20"/>
        <v>68.982679673501892</v>
      </c>
      <c r="H284" s="117">
        <f t="shared" si="21"/>
        <v>86.228349591877361</v>
      </c>
    </row>
    <row r="285" spans="1:8">
      <c r="A285" s="21" t="s">
        <v>568</v>
      </c>
      <c r="B285" s="35" t="s">
        <v>208</v>
      </c>
      <c r="C285" s="23" t="s">
        <v>7</v>
      </c>
      <c r="D285" s="23">
        <v>1</v>
      </c>
      <c r="E285" s="57">
        <v>78.75</v>
      </c>
      <c r="F285" s="25">
        <f t="shared" si="23"/>
        <v>78.75</v>
      </c>
      <c r="G285" s="116">
        <f t="shared" si="20"/>
        <v>10.451921162651802</v>
      </c>
      <c r="H285" s="117">
        <f t="shared" si="21"/>
        <v>13.064901453314752</v>
      </c>
    </row>
    <row r="286" spans="1:8">
      <c r="A286" s="39" t="s">
        <v>569</v>
      </c>
      <c r="B286" s="40"/>
      <c r="C286" s="39"/>
      <c r="D286" s="39"/>
      <c r="E286" s="39"/>
      <c r="F286" s="29">
        <f>SUM(F276:F285)</f>
        <v>12560.1</v>
      </c>
      <c r="G286" s="116">
        <f t="shared" si="20"/>
        <v>1667.0117459685446</v>
      </c>
      <c r="H286" s="117">
        <f t="shared" si="21"/>
        <v>2083.7646824606809</v>
      </c>
    </row>
    <row r="287" spans="1:8">
      <c r="A287" s="48" t="s">
        <v>570</v>
      </c>
      <c r="B287" s="49"/>
      <c r="C287" s="48"/>
      <c r="D287" s="48"/>
      <c r="E287" s="48"/>
      <c r="F287" s="48"/>
      <c r="G287" s="116">
        <f t="shared" si="20"/>
        <v>0</v>
      </c>
      <c r="H287" s="117">
        <f t="shared" si="21"/>
        <v>0</v>
      </c>
    </row>
    <row r="288" spans="1:8" ht="48">
      <c r="A288" s="21" t="s">
        <v>571</v>
      </c>
      <c r="B288" s="30" t="s">
        <v>572</v>
      </c>
      <c r="C288" s="41" t="s">
        <v>7</v>
      </c>
      <c r="D288" s="23">
        <v>5</v>
      </c>
      <c r="E288" s="24">
        <v>1470</v>
      </c>
      <c r="F288" s="25">
        <f>D288*E288</f>
        <v>7350</v>
      </c>
      <c r="G288" s="116">
        <f t="shared" si="20"/>
        <v>975.51264184750141</v>
      </c>
      <c r="H288" s="117">
        <f t="shared" si="21"/>
        <v>1219.3908023093768</v>
      </c>
    </row>
    <row r="289" spans="1:8">
      <c r="A289" s="39" t="s">
        <v>573</v>
      </c>
      <c r="B289" s="40"/>
      <c r="C289" s="39"/>
      <c r="D289" s="39"/>
      <c r="E289" s="39"/>
      <c r="F289" s="29">
        <f>SUM(F288)</f>
        <v>7350</v>
      </c>
      <c r="G289" s="116">
        <f t="shared" si="20"/>
        <v>975.51264184750141</v>
      </c>
      <c r="H289" s="117">
        <f t="shared" si="21"/>
        <v>1219.3908023093768</v>
      </c>
    </row>
    <row r="290" spans="1:8">
      <c r="A290" s="39" t="s">
        <v>574</v>
      </c>
      <c r="B290" s="40"/>
      <c r="C290" s="39"/>
      <c r="D290" s="39"/>
      <c r="E290" s="39"/>
      <c r="F290" s="39"/>
      <c r="G290" s="116">
        <f t="shared" si="20"/>
        <v>0</v>
      </c>
      <c r="H290" s="117">
        <f t="shared" si="21"/>
        <v>0</v>
      </c>
    </row>
    <row r="291" spans="1:8" ht="267">
      <c r="A291" s="21" t="s">
        <v>575</v>
      </c>
      <c r="B291" s="59" t="s">
        <v>576</v>
      </c>
      <c r="C291" s="41" t="s">
        <v>7</v>
      </c>
      <c r="D291" s="41">
        <v>1</v>
      </c>
      <c r="E291" s="58">
        <v>18900</v>
      </c>
      <c r="F291" s="25">
        <f t="shared" ref="F291:F316" si="24">D291*E291</f>
        <v>18900</v>
      </c>
      <c r="G291" s="116">
        <f t="shared" si="20"/>
        <v>2508.4610790364322</v>
      </c>
      <c r="H291" s="117">
        <f t="shared" si="21"/>
        <v>3135.5763487955401</v>
      </c>
    </row>
    <row r="292" spans="1:8">
      <c r="A292" s="21" t="s">
        <v>577</v>
      </c>
      <c r="B292" s="60" t="s">
        <v>578</v>
      </c>
      <c r="C292" s="23" t="s">
        <v>7</v>
      </c>
      <c r="D292" s="23">
        <v>1</v>
      </c>
      <c r="E292" s="58">
        <v>1549.8</v>
      </c>
      <c r="F292" s="25">
        <f t="shared" si="24"/>
        <v>1549.8</v>
      </c>
      <c r="G292" s="116">
        <f t="shared" si="20"/>
        <v>205.69380848098743</v>
      </c>
      <c r="H292" s="117">
        <f t="shared" si="21"/>
        <v>257.11726060123431</v>
      </c>
    </row>
    <row r="293" spans="1:8" ht="24">
      <c r="A293" s="21" t="s">
        <v>579</v>
      </c>
      <c r="B293" s="60" t="s">
        <v>580</v>
      </c>
      <c r="C293" s="23" t="s">
        <v>7</v>
      </c>
      <c r="D293" s="23">
        <v>1</v>
      </c>
      <c r="E293" s="58">
        <v>1181.25</v>
      </c>
      <c r="F293" s="25">
        <f t="shared" si="24"/>
        <v>1181.25</v>
      </c>
      <c r="G293" s="116">
        <f t="shared" si="20"/>
        <v>156.77881743977701</v>
      </c>
      <c r="H293" s="117">
        <f t="shared" si="21"/>
        <v>195.97352179972125</v>
      </c>
    </row>
    <row r="294" spans="1:8" ht="72">
      <c r="A294" s="21" t="s">
        <v>581</v>
      </c>
      <c r="B294" s="26" t="s">
        <v>582</v>
      </c>
      <c r="C294" s="23" t="s">
        <v>7</v>
      </c>
      <c r="D294" s="23">
        <v>4</v>
      </c>
      <c r="E294" s="58">
        <v>210</v>
      </c>
      <c r="F294" s="25">
        <f t="shared" si="24"/>
        <v>840</v>
      </c>
      <c r="G294" s="116">
        <f t="shared" si="20"/>
        <v>111.48715906828588</v>
      </c>
      <c r="H294" s="117">
        <f t="shared" si="21"/>
        <v>139.35894883535735</v>
      </c>
    </row>
    <row r="295" spans="1:8" ht="24">
      <c r="A295" s="21" t="s">
        <v>583</v>
      </c>
      <c r="B295" s="60" t="s">
        <v>584</v>
      </c>
      <c r="C295" s="23" t="s">
        <v>7</v>
      </c>
      <c r="D295" s="23">
        <v>6</v>
      </c>
      <c r="E295" s="58">
        <v>1120.3499999999999</v>
      </c>
      <c r="F295" s="25">
        <f t="shared" si="24"/>
        <v>6722.0999999999995</v>
      </c>
      <c r="G295" s="116">
        <f t="shared" si="20"/>
        <v>892.17599044395763</v>
      </c>
      <c r="H295" s="117">
        <f t="shared" si="21"/>
        <v>1115.219988054947</v>
      </c>
    </row>
    <row r="296" spans="1:8" ht="36">
      <c r="A296" s="21" t="s">
        <v>585</v>
      </c>
      <c r="B296" s="26" t="s">
        <v>586</v>
      </c>
      <c r="C296" s="23" t="s">
        <v>7</v>
      </c>
      <c r="D296" s="23">
        <v>1</v>
      </c>
      <c r="E296" s="58">
        <v>370.65</v>
      </c>
      <c r="F296" s="25">
        <f t="shared" si="24"/>
        <v>370.65</v>
      </c>
      <c r="G296" s="116">
        <f t="shared" si="20"/>
        <v>49.193708938881144</v>
      </c>
      <c r="H296" s="117">
        <f t="shared" si="21"/>
        <v>61.49213617360143</v>
      </c>
    </row>
    <row r="297" spans="1:8" ht="36">
      <c r="A297" s="21" t="s">
        <v>587</v>
      </c>
      <c r="B297" s="30" t="s">
        <v>588</v>
      </c>
      <c r="C297" s="23" t="s">
        <v>7</v>
      </c>
      <c r="D297" s="23">
        <v>1</v>
      </c>
      <c r="E297" s="58">
        <v>342.3</v>
      </c>
      <c r="F297" s="25">
        <f t="shared" si="24"/>
        <v>342.3</v>
      </c>
      <c r="G297" s="116">
        <f t="shared" si="20"/>
        <v>45.431017320326497</v>
      </c>
      <c r="H297" s="117">
        <f t="shared" si="21"/>
        <v>56.788771650408123</v>
      </c>
    </row>
    <row r="298" spans="1:8" ht="36">
      <c r="A298" s="21" t="s">
        <v>589</v>
      </c>
      <c r="B298" s="30" t="s">
        <v>590</v>
      </c>
      <c r="C298" s="23" t="s">
        <v>7</v>
      </c>
      <c r="D298" s="23">
        <v>1</v>
      </c>
      <c r="E298" s="58">
        <v>385.35</v>
      </c>
      <c r="F298" s="25">
        <f t="shared" si="24"/>
        <v>385.35</v>
      </c>
      <c r="G298" s="116">
        <f t="shared" si="20"/>
        <v>51.144734222576147</v>
      </c>
      <c r="H298" s="117">
        <f t="shared" si="21"/>
        <v>63.930917778220184</v>
      </c>
    </row>
    <row r="299" spans="1:8" ht="24">
      <c r="A299" s="21" t="s">
        <v>591</v>
      </c>
      <c r="B299" s="26" t="s">
        <v>592</v>
      </c>
      <c r="C299" s="41" t="s">
        <v>7</v>
      </c>
      <c r="D299" s="41">
        <v>2</v>
      </c>
      <c r="E299" s="58">
        <v>357</v>
      </c>
      <c r="F299" s="25">
        <f t="shared" si="24"/>
        <v>714</v>
      </c>
      <c r="G299" s="116">
        <f t="shared" si="20"/>
        <v>94.764085208042999</v>
      </c>
      <c r="H299" s="117">
        <f t="shared" si="21"/>
        <v>118.45510651005375</v>
      </c>
    </row>
    <row r="300" spans="1:8">
      <c r="A300" s="21" t="s">
        <v>593</v>
      </c>
      <c r="B300" s="60" t="s">
        <v>594</v>
      </c>
      <c r="C300" s="41" t="s">
        <v>7</v>
      </c>
      <c r="D300" s="41">
        <v>3</v>
      </c>
      <c r="E300" s="55">
        <v>105</v>
      </c>
      <c r="F300" s="25">
        <f t="shared" si="24"/>
        <v>315</v>
      </c>
      <c r="G300" s="116">
        <f t="shared" si="20"/>
        <v>41.807684650607207</v>
      </c>
      <c r="H300" s="117">
        <f t="shared" si="21"/>
        <v>52.259605813259007</v>
      </c>
    </row>
    <row r="301" spans="1:8">
      <c r="A301" s="21" t="s">
        <v>595</v>
      </c>
      <c r="B301" s="60" t="s">
        <v>596</v>
      </c>
      <c r="C301" s="41" t="s">
        <v>7</v>
      </c>
      <c r="D301" s="41">
        <v>6</v>
      </c>
      <c r="E301" s="55">
        <v>136.5</v>
      </c>
      <c r="F301" s="25">
        <f t="shared" si="24"/>
        <v>819</v>
      </c>
      <c r="G301" s="116">
        <f t="shared" si="20"/>
        <v>108.69998009157874</v>
      </c>
      <c r="H301" s="117">
        <f t="shared" si="21"/>
        <v>135.87497511447341</v>
      </c>
    </row>
    <row r="302" spans="1:8">
      <c r="A302" s="21" t="s">
        <v>597</v>
      </c>
      <c r="B302" s="60" t="s">
        <v>598</v>
      </c>
      <c r="C302" s="41" t="s">
        <v>7</v>
      </c>
      <c r="D302" s="41">
        <v>3</v>
      </c>
      <c r="E302" s="55">
        <v>110.25</v>
      </c>
      <c r="F302" s="25">
        <f t="shared" si="24"/>
        <v>330.75</v>
      </c>
      <c r="G302" s="116">
        <f t="shared" si="20"/>
        <v>43.898068883137562</v>
      </c>
      <c r="H302" s="117">
        <f t="shared" si="21"/>
        <v>54.872586103921954</v>
      </c>
    </row>
    <row r="303" spans="1:8">
      <c r="A303" s="21" t="s">
        <v>599</v>
      </c>
      <c r="B303" s="60" t="s">
        <v>600</v>
      </c>
      <c r="C303" s="41" t="s">
        <v>7</v>
      </c>
      <c r="D303" s="41">
        <v>6</v>
      </c>
      <c r="E303" s="55">
        <v>136.5</v>
      </c>
      <c r="F303" s="25">
        <f t="shared" si="24"/>
        <v>819</v>
      </c>
      <c r="G303" s="116">
        <f t="shared" si="20"/>
        <v>108.69998009157874</v>
      </c>
      <c r="H303" s="117">
        <f t="shared" si="21"/>
        <v>135.87497511447341</v>
      </c>
    </row>
    <row r="304" spans="1:8" ht="48">
      <c r="A304" s="21" t="s">
        <v>601</v>
      </c>
      <c r="B304" s="60" t="s">
        <v>602</v>
      </c>
      <c r="C304" s="41" t="s">
        <v>7</v>
      </c>
      <c r="D304" s="41">
        <v>1</v>
      </c>
      <c r="E304" s="58">
        <v>1050</v>
      </c>
      <c r="F304" s="25">
        <f t="shared" si="24"/>
        <v>1050</v>
      </c>
      <c r="G304" s="116">
        <f t="shared" si="20"/>
        <v>139.35894883535735</v>
      </c>
      <c r="H304" s="117">
        <f t="shared" si="21"/>
        <v>174.19868604419668</v>
      </c>
    </row>
    <row r="305" spans="1:8" ht="60">
      <c r="A305" s="21" t="s">
        <v>603</v>
      </c>
      <c r="B305" s="60" t="s">
        <v>604</v>
      </c>
      <c r="C305" s="41" t="s">
        <v>7</v>
      </c>
      <c r="D305" s="41">
        <v>2</v>
      </c>
      <c r="E305" s="58">
        <v>651</v>
      </c>
      <c r="F305" s="25">
        <f t="shared" si="24"/>
        <v>1302</v>
      </c>
      <c r="G305" s="116">
        <f t="shared" si="20"/>
        <v>172.80509655584311</v>
      </c>
      <c r="H305" s="117">
        <f t="shared" si="21"/>
        <v>216.00637069480388</v>
      </c>
    </row>
    <row r="306" spans="1:8" ht="36">
      <c r="A306" s="21" t="s">
        <v>605</v>
      </c>
      <c r="B306" s="60" t="s">
        <v>606</v>
      </c>
      <c r="C306" s="41" t="s">
        <v>7</v>
      </c>
      <c r="D306" s="41">
        <v>40</v>
      </c>
      <c r="E306" s="58">
        <v>38.85</v>
      </c>
      <c r="F306" s="25">
        <f t="shared" si="24"/>
        <v>1554</v>
      </c>
      <c r="G306" s="116">
        <f t="shared" si="20"/>
        <v>206.25124427632886</v>
      </c>
      <c r="H306" s="117">
        <f t="shared" si="21"/>
        <v>257.81405534541108</v>
      </c>
    </row>
    <row r="307" spans="1:8" ht="36">
      <c r="A307" s="21" t="s">
        <v>607</v>
      </c>
      <c r="B307" s="60" t="s">
        <v>608</v>
      </c>
      <c r="C307" s="41" t="s">
        <v>7</v>
      </c>
      <c r="D307" s="41">
        <v>40</v>
      </c>
      <c r="E307" s="58">
        <v>37.799999999999997</v>
      </c>
      <c r="F307" s="25">
        <f t="shared" si="24"/>
        <v>1512</v>
      </c>
      <c r="G307" s="116">
        <f t="shared" si="20"/>
        <v>200.67688632291458</v>
      </c>
      <c r="H307" s="117">
        <f t="shared" si="21"/>
        <v>250.84610790364323</v>
      </c>
    </row>
    <row r="308" spans="1:8">
      <c r="A308" s="21" t="s">
        <v>609</v>
      </c>
      <c r="B308" s="60" t="s">
        <v>610</v>
      </c>
      <c r="C308" s="41" t="s">
        <v>7</v>
      </c>
      <c r="D308" s="41">
        <v>5</v>
      </c>
      <c r="E308" s="55">
        <v>105</v>
      </c>
      <c r="F308" s="25">
        <f t="shared" si="24"/>
        <v>525</v>
      </c>
      <c r="G308" s="116">
        <f t="shared" si="20"/>
        <v>69.679474417678676</v>
      </c>
      <c r="H308" s="117">
        <f t="shared" si="21"/>
        <v>87.099343022098338</v>
      </c>
    </row>
    <row r="309" spans="1:8" ht="48">
      <c r="A309" s="21" t="s">
        <v>611</v>
      </c>
      <c r="B309" s="60" t="s">
        <v>612</v>
      </c>
      <c r="C309" s="41" t="s">
        <v>7</v>
      </c>
      <c r="D309" s="41">
        <v>3</v>
      </c>
      <c r="E309" s="58">
        <v>462</v>
      </c>
      <c r="F309" s="25">
        <f t="shared" si="24"/>
        <v>1386</v>
      </c>
      <c r="G309" s="116">
        <f t="shared" si="20"/>
        <v>183.95381246267169</v>
      </c>
      <c r="H309" s="117">
        <f t="shared" si="21"/>
        <v>229.94226557833963</v>
      </c>
    </row>
    <row r="310" spans="1:8" ht="24">
      <c r="A310" s="21" t="s">
        <v>613</v>
      </c>
      <c r="B310" s="61" t="s">
        <v>614</v>
      </c>
      <c r="C310" s="23" t="s">
        <v>7</v>
      </c>
      <c r="D310" s="23">
        <v>1</v>
      </c>
      <c r="E310" s="58">
        <v>1522.5</v>
      </c>
      <c r="F310" s="25">
        <f t="shared" si="24"/>
        <v>1522.5</v>
      </c>
      <c r="G310" s="116">
        <f t="shared" si="20"/>
        <v>202.07047581126815</v>
      </c>
      <c r="H310" s="117">
        <f t="shared" si="21"/>
        <v>252.58809476408518</v>
      </c>
    </row>
    <row r="311" spans="1:8" ht="120">
      <c r="A311" s="21" t="s">
        <v>615</v>
      </c>
      <c r="B311" s="30" t="s">
        <v>616</v>
      </c>
      <c r="C311" s="23" t="s">
        <v>7</v>
      </c>
      <c r="D311" s="23">
        <v>1</v>
      </c>
      <c r="E311" s="58">
        <v>2671.2</v>
      </c>
      <c r="F311" s="25">
        <f t="shared" si="24"/>
        <v>2671.2</v>
      </c>
      <c r="G311" s="116">
        <f t="shared" si="20"/>
        <v>354.52916583714909</v>
      </c>
      <c r="H311" s="117">
        <f t="shared" si="21"/>
        <v>443.16145729643637</v>
      </c>
    </row>
    <row r="312" spans="1:8" ht="84">
      <c r="A312" s="21" t="s">
        <v>617</v>
      </c>
      <c r="B312" s="30" t="s">
        <v>618</v>
      </c>
      <c r="C312" s="23" t="s">
        <v>7</v>
      </c>
      <c r="D312" s="23">
        <v>1</v>
      </c>
      <c r="E312" s="58">
        <v>1470</v>
      </c>
      <c r="F312" s="25">
        <f t="shared" si="24"/>
        <v>1470</v>
      </c>
      <c r="G312" s="116">
        <f t="shared" si="20"/>
        <v>195.10252836950028</v>
      </c>
      <c r="H312" s="117">
        <f t="shared" si="21"/>
        <v>243.87816046187535</v>
      </c>
    </row>
    <row r="313" spans="1:8" ht="36">
      <c r="A313" s="21" t="s">
        <v>619</v>
      </c>
      <c r="B313" s="30" t="s">
        <v>620</v>
      </c>
      <c r="C313" s="23" t="s">
        <v>7</v>
      </c>
      <c r="D313" s="23">
        <v>1</v>
      </c>
      <c r="E313" s="58">
        <v>1881.6</v>
      </c>
      <c r="F313" s="25">
        <f t="shared" si="24"/>
        <v>1881.6</v>
      </c>
      <c r="G313" s="116">
        <f t="shared" si="20"/>
        <v>249.73123631296036</v>
      </c>
      <c r="H313" s="117">
        <f t="shared" si="21"/>
        <v>312.16404539120043</v>
      </c>
    </row>
    <row r="314" spans="1:8" ht="108">
      <c r="A314" s="21" t="s">
        <v>621</v>
      </c>
      <c r="B314" s="30" t="s">
        <v>622</v>
      </c>
      <c r="C314" s="23" t="s">
        <v>7</v>
      </c>
      <c r="D314" s="23">
        <v>1</v>
      </c>
      <c r="E314" s="58">
        <v>5439</v>
      </c>
      <c r="F314" s="25">
        <f t="shared" si="24"/>
        <v>5439</v>
      </c>
      <c r="G314" s="116">
        <f t="shared" si="20"/>
        <v>721.87935496715102</v>
      </c>
      <c r="H314" s="117">
        <f t="shared" si="21"/>
        <v>902.34919370893874</v>
      </c>
    </row>
    <row r="315" spans="1:8" ht="72">
      <c r="A315" s="21" t="s">
        <v>623</v>
      </c>
      <c r="B315" s="33" t="s">
        <v>624</v>
      </c>
      <c r="C315" s="23" t="s">
        <v>7</v>
      </c>
      <c r="D315" s="23">
        <v>2</v>
      </c>
      <c r="E315" s="58">
        <v>1239</v>
      </c>
      <c r="F315" s="25">
        <f t="shared" si="24"/>
        <v>2478</v>
      </c>
      <c r="G315" s="116">
        <f t="shared" si="20"/>
        <v>328.88711925144332</v>
      </c>
      <c r="H315" s="117">
        <f t="shared" si="21"/>
        <v>411.10889906430418</v>
      </c>
    </row>
    <row r="316" spans="1:8">
      <c r="A316" s="21" t="s">
        <v>625</v>
      </c>
      <c r="B316" s="33" t="s">
        <v>626</v>
      </c>
      <c r="C316" s="23" t="s">
        <v>7</v>
      </c>
      <c r="D316" s="23">
        <v>40</v>
      </c>
      <c r="E316" s="58">
        <v>197.4</v>
      </c>
      <c r="F316" s="25">
        <f t="shared" si="24"/>
        <v>7896</v>
      </c>
      <c r="G316" s="116">
        <f t="shared" si="20"/>
        <v>1047.9792952418873</v>
      </c>
      <c r="H316" s="117">
        <f t="shared" si="21"/>
        <v>1309.9741190523591</v>
      </c>
    </row>
    <row r="317" spans="1:8">
      <c r="A317" s="202" t="s">
        <v>627</v>
      </c>
      <c r="B317" s="202"/>
      <c r="C317" s="202"/>
      <c r="D317" s="202"/>
      <c r="E317" s="202"/>
      <c r="F317" s="29">
        <f>SUM(F291:F316)</f>
        <v>63976.499999999993</v>
      </c>
      <c r="G317" s="116">
        <f t="shared" si="20"/>
        <v>8491.140752538322</v>
      </c>
      <c r="H317" s="117">
        <f t="shared" si="21"/>
        <v>10613.925940672903</v>
      </c>
    </row>
    <row r="318" spans="1:8">
      <c r="A318" s="48" t="s">
        <v>628</v>
      </c>
      <c r="B318" s="49"/>
      <c r="C318" s="48"/>
      <c r="D318" s="48"/>
      <c r="E318" s="48"/>
      <c r="F318" s="48"/>
      <c r="G318" s="116">
        <f t="shared" si="20"/>
        <v>0</v>
      </c>
      <c r="H318" s="117">
        <f t="shared" si="21"/>
        <v>0</v>
      </c>
    </row>
    <row r="319" spans="1:8" ht="48">
      <c r="A319" s="21" t="s">
        <v>629</v>
      </c>
      <c r="B319" s="30" t="s">
        <v>630</v>
      </c>
      <c r="C319" s="23" t="s">
        <v>7</v>
      </c>
      <c r="D319" s="23">
        <v>2</v>
      </c>
      <c r="E319" s="58">
        <v>1365</v>
      </c>
      <c r="F319" s="25">
        <f>D319*E319</f>
        <v>2730</v>
      </c>
      <c r="G319" s="116">
        <f t="shared" si="20"/>
        <v>362.33326697192911</v>
      </c>
      <c r="H319" s="117">
        <f t="shared" si="21"/>
        <v>452.91658371491138</v>
      </c>
    </row>
    <row r="320" spans="1:8">
      <c r="A320" s="202" t="s">
        <v>631</v>
      </c>
      <c r="B320" s="202"/>
      <c r="C320" s="202"/>
      <c r="D320" s="202"/>
      <c r="E320" s="202"/>
      <c r="F320" s="29">
        <f>SUM(F319)</f>
        <v>2730</v>
      </c>
      <c r="G320" s="116">
        <f t="shared" si="20"/>
        <v>362.33326697192911</v>
      </c>
      <c r="H320" s="117">
        <f t="shared" si="21"/>
        <v>452.91658371491138</v>
      </c>
    </row>
    <row r="321" spans="1:8">
      <c r="A321" s="48" t="s">
        <v>632</v>
      </c>
      <c r="B321" s="49"/>
      <c r="C321" s="48"/>
      <c r="D321" s="48"/>
      <c r="E321" s="48"/>
      <c r="F321" s="48"/>
      <c r="G321" s="116">
        <f t="shared" si="20"/>
        <v>0</v>
      </c>
      <c r="H321" s="117">
        <f t="shared" si="21"/>
        <v>0</v>
      </c>
    </row>
    <row r="322" spans="1:8" ht="48">
      <c r="A322" s="21" t="s">
        <v>633</v>
      </c>
      <c r="B322" s="30" t="s">
        <v>572</v>
      </c>
      <c r="C322" s="41" t="s">
        <v>7</v>
      </c>
      <c r="D322" s="23">
        <v>5</v>
      </c>
      <c r="E322" s="24">
        <v>1470</v>
      </c>
      <c r="F322" s="25">
        <f>D322*E322</f>
        <v>7350</v>
      </c>
      <c r="G322" s="116">
        <f t="shared" si="20"/>
        <v>975.51264184750141</v>
      </c>
      <c r="H322" s="117">
        <f t="shared" si="21"/>
        <v>1219.3908023093768</v>
      </c>
    </row>
    <row r="323" spans="1:8" ht="48">
      <c r="A323" s="21" t="s">
        <v>634</v>
      </c>
      <c r="B323" s="30" t="s">
        <v>635</v>
      </c>
      <c r="C323" s="41" t="s">
        <v>7</v>
      </c>
      <c r="D323" s="23">
        <v>2</v>
      </c>
      <c r="E323" s="24">
        <v>1260</v>
      </c>
      <c r="F323" s="25">
        <f>D323*E323</f>
        <v>2520</v>
      </c>
      <c r="G323" s="116">
        <f t="shared" si="20"/>
        <v>334.46147720485766</v>
      </c>
      <c r="H323" s="117">
        <f t="shared" si="21"/>
        <v>418.07684650607206</v>
      </c>
    </row>
    <row r="324" spans="1:8">
      <c r="A324" s="39" t="s">
        <v>636</v>
      </c>
      <c r="B324" s="40"/>
      <c r="C324" s="39"/>
      <c r="D324" s="39"/>
      <c r="E324" s="39"/>
      <c r="F324" s="29">
        <f>SUM(F322:F323)</f>
        <v>9870</v>
      </c>
      <c r="G324" s="116">
        <f t="shared" si="20"/>
        <v>1309.9741190523591</v>
      </c>
      <c r="H324" s="117">
        <f t="shared" si="21"/>
        <v>1637.4676488154489</v>
      </c>
    </row>
    <row r="325" spans="1:8">
      <c r="A325" s="48" t="s">
        <v>637</v>
      </c>
      <c r="B325" s="49"/>
      <c r="C325" s="48"/>
      <c r="D325" s="48"/>
      <c r="E325" s="48"/>
      <c r="F325" s="48"/>
      <c r="G325" s="116">
        <f t="shared" si="20"/>
        <v>0</v>
      </c>
      <c r="H325" s="117">
        <f t="shared" si="21"/>
        <v>0</v>
      </c>
    </row>
    <row r="326" spans="1:8" ht="48">
      <c r="A326" s="21" t="s">
        <v>638</v>
      </c>
      <c r="B326" s="30" t="s">
        <v>639</v>
      </c>
      <c r="C326" s="41" t="s">
        <v>7</v>
      </c>
      <c r="D326" s="23">
        <v>5</v>
      </c>
      <c r="E326" s="24">
        <v>1470</v>
      </c>
      <c r="F326" s="25">
        <f>D326*E326</f>
        <v>7350</v>
      </c>
      <c r="G326" s="116">
        <f t="shared" si="20"/>
        <v>975.51264184750141</v>
      </c>
      <c r="H326" s="117">
        <f t="shared" si="21"/>
        <v>1219.3908023093768</v>
      </c>
    </row>
    <row r="327" spans="1:8" ht="48">
      <c r="A327" s="21" t="s">
        <v>634</v>
      </c>
      <c r="B327" s="30" t="s">
        <v>635</v>
      </c>
      <c r="C327" s="41" t="s">
        <v>7</v>
      </c>
      <c r="D327" s="23">
        <v>2</v>
      </c>
      <c r="E327" s="24">
        <v>1260</v>
      </c>
      <c r="F327" s="25">
        <f>D327*E327</f>
        <v>2520</v>
      </c>
      <c r="G327" s="116">
        <f t="shared" ref="G327:G359" si="25">F327/7.5345</f>
        <v>334.46147720485766</v>
      </c>
      <c r="H327" s="117">
        <f t="shared" ref="H327:H359" si="26">1.25*G327</f>
        <v>418.07684650607206</v>
      </c>
    </row>
    <row r="328" spans="1:8">
      <c r="A328" s="39" t="s">
        <v>640</v>
      </c>
      <c r="B328" s="40"/>
      <c r="C328" s="39"/>
      <c r="D328" s="39"/>
      <c r="E328" s="39"/>
      <c r="F328" s="29">
        <f>SUM(F326:F327)</f>
        <v>9870</v>
      </c>
      <c r="G328" s="116">
        <f t="shared" si="25"/>
        <v>1309.9741190523591</v>
      </c>
      <c r="H328" s="117">
        <f t="shared" si="26"/>
        <v>1637.4676488154489</v>
      </c>
    </row>
    <row r="329" spans="1:8">
      <c r="A329" s="48" t="s">
        <v>641</v>
      </c>
      <c r="B329" s="49"/>
      <c r="C329" s="48"/>
      <c r="D329" s="48"/>
      <c r="E329" s="48"/>
      <c r="F329" s="48"/>
      <c r="G329" s="116">
        <f t="shared" si="25"/>
        <v>0</v>
      </c>
      <c r="H329" s="117">
        <f t="shared" si="26"/>
        <v>0</v>
      </c>
    </row>
    <row r="330" spans="1:8" ht="48">
      <c r="A330" s="21" t="s">
        <v>642</v>
      </c>
      <c r="B330" s="30" t="s">
        <v>639</v>
      </c>
      <c r="C330" s="41" t="s">
        <v>7</v>
      </c>
      <c r="D330" s="23">
        <v>5</v>
      </c>
      <c r="E330" s="24">
        <v>1470</v>
      </c>
      <c r="F330" s="25">
        <f>D330*E330</f>
        <v>7350</v>
      </c>
      <c r="G330" s="116">
        <f t="shared" si="25"/>
        <v>975.51264184750141</v>
      </c>
      <c r="H330" s="117">
        <f t="shared" si="26"/>
        <v>1219.3908023093768</v>
      </c>
    </row>
    <row r="331" spans="1:8" ht="48">
      <c r="A331" s="21" t="s">
        <v>634</v>
      </c>
      <c r="B331" s="30" t="s">
        <v>635</v>
      </c>
      <c r="C331" s="41" t="s">
        <v>7</v>
      </c>
      <c r="D331" s="23">
        <v>2</v>
      </c>
      <c r="E331" s="24">
        <v>1260</v>
      </c>
      <c r="F331" s="25">
        <f>D331*E331</f>
        <v>2520</v>
      </c>
      <c r="G331" s="116">
        <f t="shared" si="25"/>
        <v>334.46147720485766</v>
      </c>
      <c r="H331" s="117">
        <f t="shared" si="26"/>
        <v>418.07684650607206</v>
      </c>
    </row>
    <row r="332" spans="1:8">
      <c r="A332" s="39" t="s">
        <v>643</v>
      </c>
      <c r="B332" s="40"/>
      <c r="C332" s="39"/>
      <c r="D332" s="39"/>
      <c r="E332" s="39"/>
      <c r="F332" s="29">
        <f>SUM(F330:F331)</f>
        <v>9870</v>
      </c>
      <c r="G332" s="116">
        <f t="shared" si="25"/>
        <v>1309.9741190523591</v>
      </c>
      <c r="H332" s="117">
        <f t="shared" si="26"/>
        <v>1637.4676488154489</v>
      </c>
    </row>
    <row r="333" spans="1:8">
      <c r="A333" s="48" t="s">
        <v>644</v>
      </c>
      <c r="B333" s="49"/>
      <c r="C333" s="48"/>
      <c r="D333" s="48"/>
      <c r="E333" s="48"/>
      <c r="F333" s="48"/>
      <c r="G333" s="116">
        <f t="shared" si="25"/>
        <v>0</v>
      </c>
      <c r="H333" s="117">
        <f t="shared" si="26"/>
        <v>0</v>
      </c>
    </row>
    <row r="334" spans="1:8" ht="84">
      <c r="A334" s="21" t="s">
        <v>645</v>
      </c>
      <c r="B334" s="26" t="s">
        <v>646</v>
      </c>
      <c r="C334" s="23" t="s">
        <v>7</v>
      </c>
      <c r="D334" s="23">
        <v>1</v>
      </c>
      <c r="E334" s="24">
        <v>5145</v>
      </c>
      <c r="F334" s="25">
        <f>D334*E334</f>
        <v>5145</v>
      </c>
      <c r="G334" s="116">
        <f t="shared" si="25"/>
        <v>682.85884929325096</v>
      </c>
      <c r="H334" s="117">
        <f t="shared" si="26"/>
        <v>853.57356161656367</v>
      </c>
    </row>
    <row r="335" spans="1:8" ht="24">
      <c r="A335" s="21" t="s">
        <v>647</v>
      </c>
      <c r="B335" s="62" t="s">
        <v>648</v>
      </c>
      <c r="C335" s="23" t="s">
        <v>7</v>
      </c>
      <c r="D335" s="23">
        <v>1</v>
      </c>
      <c r="E335" s="24">
        <v>693</v>
      </c>
      <c r="F335" s="25">
        <f>D335*E335</f>
        <v>693</v>
      </c>
      <c r="G335" s="116">
        <f t="shared" si="25"/>
        <v>91.976906231335846</v>
      </c>
      <c r="H335" s="117">
        <f t="shared" si="26"/>
        <v>114.97113278916981</v>
      </c>
    </row>
    <row r="336" spans="1:8" ht="60">
      <c r="A336" s="21" t="s">
        <v>649</v>
      </c>
      <c r="B336" s="52" t="s">
        <v>650</v>
      </c>
      <c r="C336" s="31" t="s">
        <v>7</v>
      </c>
      <c r="D336" s="31">
        <v>1</v>
      </c>
      <c r="E336" s="38">
        <v>1260</v>
      </c>
      <c r="F336" s="25">
        <f>D336*E336</f>
        <v>1260</v>
      </c>
      <c r="G336" s="116">
        <f t="shared" si="25"/>
        <v>167.23073860242883</v>
      </c>
      <c r="H336" s="117">
        <f t="shared" si="26"/>
        <v>209.03842325303603</v>
      </c>
    </row>
    <row r="337" spans="1:8">
      <c r="A337" s="21" t="s">
        <v>651</v>
      </c>
      <c r="B337" s="35" t="s">
        <v>208</v>
      </c>
      <c r="C337" s="23" t="s">
        <v>7</v>
      </c>
      <c r="D337" s="23">
        <v>1</v>
      </c>
      <c r="E337" s="36">
        <v>78.75</v>
      </c>
      <c r="F337" s="25">
        <f>D337*E337</f>
        <v>78.75</v>
      </c>
      <c r="G337" s="116">
        <f t="shared" si="25"/>
        <v>10.451921162651802</v>
      </c>
      <c r="H337" s="117">
        <f t="shared" si="26"/>
        <v>13.064901453314752</v>
      </c>
    </row>
    <row r="338" spans="1:8">
      <c r="A338" s="39" t="s">
        <v>652</v>
      </c>
      <c r="B338" s="40"/>
      <c r="C338" s="39"/>
      <c r="D338" s="39"/>
      <c r="E338" s="39"/>
      <c r="F338" s="29">
        <f>SUM(F334:F337)</f>
        <v>7176.75</v>
      </c>
      <c r="G338" s="116">
        <f t="shared" si="25"/>
        <v>952.51841528966747</v>
      </c>
      <c r="H338" s="117">
        <f t="shared" si="26"/>
        <v>1190.6480191120843</v>
      </c>
    </row>
    <row r="339" spans="1:8">
      <c r="A339" s="48" t="s">
        <v>653</v>
      </c>
      <c r="B339" s="49"/>
      <c r="C339" s="48"/>
      <c r="D339" s="48"/>
      <c r="E339" s="48"/>
      <c r="F339" s="48"/>
      <c r="G339" s="116">
        <f t="shared" si="25"/>
        <v>0</v>
      </c>
      <c r="H339" s="117">
        <f t="shared" si="26"/>
        <v>0</v>
      </c>
    </row>
    <row r="340" spans="1:8" ht="48">
      <c r="A340" s="21" t="s">
        <v>654</v>
      </c>
      <c r="B340" s="30" t="s">
        <v>639</v>
      </c>
      <c r="C340" s="41" t="s">
        <v>7</v>
      </c>
      <c r="D340" s="23">
        <v>2</v>
      </c>
      <c r="E340" s="24">
        <v>1470</v>
      </c>
      <c r="F340" s="25">
        <f t="shared" ref="F340:F345" si="27">D340*E340</f>
        <v>2940</v>
      </c>
      <c r="G340" s="116">
        <f t="shared" si="25"/>
        <v>390.20505673900055</v>
      </c>
      <c r="H340" s="117">
        <f t="shared" si="26"/>
        <v>487.75632092375071</v>
      </c>
    </row>
    <row r="341" spans="1:8" ht="48">
      <c r="A341" s="21" t="s">
        <v>655</v>
      </c>
      <c r="B341" s="30" t="s">
        <v>635</v>
      </c>
      <c r="C341" s="41" t="s">
        <v>7</v>
      </c>
      <c r="D341" s="23">
        <v>2</v>
      </c>
      <c r="E341" s="24">
        <v>1260</v>
      </c>
      <c r="F341" s="25">
        <f t="shared" si="27"/>
        <v>2520</v>
      </c>
      <c r="G341" s="116">
        <f t="shared" si="25"/>
        <v>334.46147720485766</v>
      </c>
      <c r="H341" s="117">
        <f t="shared" si="26"/>
        <v>418.07684650607206</v>
      </c>
    </row>
    <row r="342" spans="1:8" ht="48">
      <c r="A342" s="21" t="s">
        <v>656</v>
      </c>
      <c r="B342" s="30" t="s">
        <v>657</v>
      </c>
      <c r="C342" s="23" t="s">
        <v>7</v>
      </c>
      <c r="D342" s="23">
        <v>1</v>
      </c>
      <c r="E342" s="58">
        <v>16695</v>
      </c>
      <c r="F342" s="25">
        <f t="shared" si="27"/>
        <v>16695</v>
      </c>
      <c r="G342" s="116">
        <f t="shared" si="25"/>
        <v>2215.807286482182</v>
      </c>
      <c r="H342" s="117">
        <f t="shared" si="26"/>
        <v>2769.7591081027276</v>
      </c>
    </row>
    <row r="343" spans="1:8" ht="36">
      <c r="A343" s="21" t="s">
        <v>658</v>
      </c>
      <c r="B343" s="30" t="s">
        <v>659</v>
      </c>
      <c r="C343" s="23" t="s">
        <v>7</v>
      </c>
      <c r="D343" s="23">
        <v>1</v>
      </c>
      <c r="E343" s="58">
        <v>11235</v>
      </c>
      <c r="F343" s="25">
        <f t="shared" si="27"/>
        <v>11235</v>
      </c>
      <c r="G343" s="116">
        <f t="shared" si="25"/>
        <v>1491.1407525383236</v>
      </c>
      <c r="H343" s="117">
        <f t="shared" si="26"/>
        <v>1863.9259406729045</v>
      </c>
    </row>
    <row r="344" spans="1:8" ht="60">
      <c r="A344" s="21" t="s">
        <v>660</v>
      </c>
      <c r="B344" s="52" t="s">
        <v>650</v>
      </c>
      <c r="C344" s="31" t="s">
        <v>7</v>
      </c>
      <c r="D344" s="31">
        <v>2</v>
      </c>
      <c r="E344" s="38">
        <v>1260</v>
      </c>
      <c r="F344" s="25">
        <f t="shared" si="27"/>
        <v>2520</v>
      </c>
      <c r="G344" s="116">
        <f t="shared" si="25"/>
        <v>334.46147720485766</v>
      </c>
      <c r="H344" s="117">
        <f t="shared" si="26"/>
        <v>418.07684650607206</v>
      </c>
    </row>
    <row r="345" spans="1:8" ht="36">
      <c r="A345" s="21" t="s">
        <v>661</v>
      </c>
      <c r="B345" s="63" t="s">
        <v>662</v>
      </c>
      <c r="C345" s="31" t="s">
        <v>7</v>
      </c>
      <c r="D345" s="31">
        <v>2</v>
      </c>
      <c r="E345" s="38">
        <v>2520</v>
      </c>
      <c r="F345" s="25">
        <f t="shared" si="27"/>
        <v>5040</v>
      </c>
      <c r="G345" s="116">
        <f t="shared" si="25"/>
        <v>668.92295440971532</v>
      </c>
      <c r="H345" s="117">
        <f t="shared" si="26"/>
        <v>836.15369301214412</v>
      </c>
    </row>
    <row r="346" spans="1:8">
      <c r="A346" s="39" t="s">
        <v>663</v>
      </c>
      <c r="B346" s="40"/>
      <c r="C346" s="39"/>
      <c r="D346" s="39"/>
      <c r="E346" s="39"/>
      <c r="F346" s="29">
        <f>SUM(F340:F345)</f>
        <v>40950</v>
      </c>
      <c r="G346" s="116">
        <f t="shared" si="25"/>
        <v>5434.9990045789364</v>
      </c>
      <c r="H346" s="117">
        <f t="shared" si="26"/>
        <v>6793.7487557236709</v>
      </c>
    </row>
    <row r="347" spans="1:8">
      <c r="A347" s="48" t="s">
        <v>664</v>
      </c>
      <c r="B347" s="49"/>
      <c r="C347" s="48"/>
      <c r="D347" s="48"/>
      <c r="E347" s="48"/>
      <c r="F347" s="48"/>
      <c r="G347" s="116">
        <f t="shared" si="25"/>
        <v>0</v>
      </c>
      <c r="H347" s="117">
        <f t="shared" si="26"/>
        <v>0</v>
      </c>
    </row>
    <row r="348" spans="1:8" ht="60">
      <c r="A348" s="21" t="s">
        <v>665</v>
      </c>
      <c r="B348" s="52" t="s">
        <v>650</v>
      </c>
      <c r="C348" s="31" t="s">
        <v>7</v>
      </c>
      <c r="D348" s="31">
        <v>4</v>
      </c>
      <c r="E348" s="38">
        <v>1260</v>
      </c>
      <c r="F348" s="25">
        <f>D348*E348</f>
        <v>5040</v>
      </c>
      <c r="G348" s="116">
        <f t="shared" si="25"/>
        <v>668.92295440971532</v>
      </c>
      <c r="H348" s="117">
        <f t="shared" si="26"/>
        <v>836.15369301214412</v>
      </c>
    </row>
    <row r="349" spans="1:8">
      <c r="A349" s="39" t="s">
        <v>666</v>
      </c>
      <c r="B349" s="40"/>
      <c r="C349" s="39"/>
      <c r="D349" s="39"/>
      <c r="E349" s="39"/>
      <c r="F349" s="29">
        <f>SUM(F348)</f>
        <v>5040</v>
      </c>
      <c r="G349" s="116">
        <f t="shared" si="25"/>
        <v>668.92295440971532</v>
      </c>
      <c r="H349" s="117">
        <f t="shared" si="26"/>
        <v>836.15369301214412</v>
      </c>
    </row>
    <row r="350" spans="1:8">
      <c r="A350" s="48" t="s">
        <v>667</v>
      </c>
      <c r="B350" s="49"/>
      <c r="C350" s="48"/>
      <c r="D350" s="48"/>
      <c r="E350" s="48"/>
      <c r="F350" s="48"/>
      <c r="G350" s="116">
        <f t="shared" si="25"/>
        <v>0</v>
      </c>
      <c r="H350" s="117">
        <f t="shared" si="26"/>
        <v>0</v>
      </c>
    </row>
    <row r="351" spans="1:8" ht="25.5">
      <c r="A351" s="21" t="s">
        <v>668</v>
      </c>
      <c r="B351" s="50" t="s">
        <v>669</v>
      </c>
      <c r="C351" s="41" t="s">
        <v>7</v>
      </c>
      <c r="D351" s="41">
        <v>1</v>
      </c>
      <c r="E351" s="53">
        <v>1365</v>
      </c>
      <c r="F351" s="25">
        <f>D351*E351</f>
        <v>1365</v>
      </c>
      <c r="G351" s="116">
        <f t="shared" si="25"/>
        <v>181.16663348596455</v>
      </c>
      <c r="H351" s="117">
        <f t="shared" si="26"/>
        <v>226.45829185745569</v>
      </c>
    </row>
    <row r="352" spans="1:8" ht="36">
      <c r="A352" s="21" t="s">
        <v>670</v>
      </c>
      <c r="B352" s="30" t="s">
        <v>671</v>
      </c>
      <c r="C352" s="41" t="s">
        <v>7</v>
      </c>
      <c r="D352" s="41">
        <v>4</v>
      </c>
      <c r="E352" s="42">
        <v>487.2</v>
      </c>
      <c r="F352" s="25">
        <f>D352*E352</f>
        <v>1948.8</v>
      </c>
      <c r="G352" s="116">
        <f t="shared" si="25"/>
        <v>258.65020903842321</v>
      </c>
      <c r="H352" s="117">
        <f t="shared" si="26"/>
        <v>323.31276129802905</v>
      </c>
    </row>
    <row r="353" spans="1:8">
      <c r="A353" s="39" t="s">
        <v>666</v>
      </c>
      <c r="B353" s="40"/>
      <c r="C353" s="39"/>
      <c r="D353" s="39"/>
      <c r="E353" s="39"/>
      <c r="F353" s="29">
        <f>SUM(F351:F352)</f>
        <v>3313.8</v>
      </c>
      <c r="G353" s="116">
        <f t="shared" si="25"/>
        <v>439.81684252438782</v>
      </c>
      <c r="H353" s="117">
        <f t="shared" si="26"/>
        <v>549.77105315548476</v>
      </c>
    </row>
    <row r="354" spans="1:8">
      <c r="A354" s="48" t="s">
        <v>672</v>
      </c>
      <c r="B354" s="49"/>
      <c r="C354" s="48"/>
      <c r="D354" s="48"/>
      <c r="E354" s="48"/>
      <c r="F354" s="48"/>
      <c r="G354" s="116">
        <f t="shared" si="25"/>
        <v>0</v>
      </c>
      <c r="H354" s="117">
        <f t="shared" si="26"/>
        <v>0</v>
      </c>
    </row>
    <row r="355" spans="1:8" ht="25.5">
      <c r="A355" s="21" t="s">
        <v>673</v>
      </c>
      <c r="B355" s="50" t="s">
        <v>674</v>
      </c>
      <c r="C355" s="41" t="s">
        <v>7</v>
      </c>
      <c r="D355" s="41">
        <v>1</v>
      </c>
      <c r="E355" s="53">
        <v>2362.5</v>
      </c>
      <c r="F355" s="25">
        <f>D355*E355</f>
        <v>2362.5</v>
      </c>
      <c r="G355" s="116">
        <f t="shared" si="25"/>
        <v>313.55763487955403</v>
      </c>
      <c r="H355" s="117">
        <f t="shared" si="26"/>
        <v>391.94704359944251</v>
      </c>
    </row>
    <row r="356" spans="1:8" ht="36">
      <c r="A356" s="21" t="s">
        <v>675</v>
      </c>
      <c r="B356" s="52" t="s">
        <v>533</v>
      </c>
      <c r="C356" s="41" t="s">
        <v>7</v>
      </c>
      <c r="D356" s="41">
        <v>1</v>
      </c>
      <c r="E356" s="53">
        <v>945</v>
      </c>
      <c r="F356" s="25">
        <f>D356*E356</f>
        <v>945</v>
      </c>
      <c r="G356" s="116">
        <f t="shared" si="25"/>
        <v>125.42305395182161</v>
      </c>
      <c r="H356" s="117">
        <f t="shared" si="26"/>
        <v>156.77881743977701</v>
      </c>
    </row>
    <row r="357" spans="1:8" ht="24">
      <c r="A357" s="21" t="s">
        <v>676</v>
      </c>
      <c r="B357" s="52" t="s">
        <v>535</v>
      </c>
      <c r="C357" s="192" t="s">
        <v>7</v>
      </c>
      <c r="D357" s="23">
        <v>1</v>
      </c>
      <c r="E357" s="55">
        <v>1260</v>
      </c>
      <c r="F357" s="25">
        <f>D357*E357</f>
        <v>1260</v>
      </c>
      <c r="G357" s="116">
        <f t="shared" si="25"/>
        <v>167.23073860242883</v>
      </c>
      <c r="H357" s="117">
        <f t="shared" si="26"/>
        <v>209.03842325303603</v>
      </c>
    </row>
    <row r="358" spans="1:8" ht="60">
      <c r="A358" s="21" t="s">
        <v>677</v>
      </c>
      <c r="B358" s="52" t="s">
        <v>650</v>
      </c>
      <c r="C358" s="31" t="s">
        <v>7</v>
      </c>
      <c r="D358" s="31">
        <v>4</v>
      </c>
      <c r="E358" s="38">
        <v>1260</v>
      </c>
      <c r="F358" s="25">
        <f>D358*E358</f>
        <v>5040</v>
      </c>
      <c r="G358" s="116">
        <f t="shared" si="25"/>
        <v>668.92295440971532</v>
      </c>
      <c r="H358" s="117">
        <f t="shared" si="26"/>
        <v>836.15369301214412</v>
      </c>
    </row>
    <row r="359" spans="1:8">
      <c r="A359" s="39" t="s">
        <v>678</v>
      </c>
      <c r="B359" s="40"/>
      <c r="C359" s="39"/>
      <c r="D359" s="39"/>
      <c r="E359" s="39"/>
      <c r="F359" s="29">
        <f>SUM(F355:F358)</f>
        <v>9607.5</v>
      </c>
      <c r="G359" s="116">
        <f t="shared" si="25"/>
        <v>1275.1343818435198</v>
      </c>
      <c r="H359" s="117">
        <f t="shared" si="26"/>
        <v>1593.9179773043998</v>
      </c>
    </row>
    <row r="360" spans="1:8" ht="97.5" customHeight="1">
      <c r="A360" s="194" t="s">
        <v>61</v>
      </c>
      <c r="B360" s="193" t="s">
        <v>422</v>
      </c>
      <c r="C360" s="194" t="s">
        <v>7</v>
      </c>
      <c r="D360" s="194">
        <v>1</v>
      </c>
      <c r="E360" s="195">
        <f>G360*7.5345</f>
        <v>2689.9671899999998</v>
      </c>
      <c r="F360" s="195">
        <f>E360*D360</f>
        <v>2689.9671899999998</v>
      </c>
      <c r="G360" s="195">
        <v>357.02</v>
      </c>
      <c r="H360" s="195">
        <f>G360*1.25</f>
        <v>446.27499999999998</v>
      </c>
    </row>
    <row r="361" spans="1:8" ht="72">
      <c r="A361" s="194" t="s">
        <v>63</v>
      </c>
      <c r="B361" s="193" t="s">
        <v>1158</v>
      </c>
      <c r="C361" s="194" t="s">
        <v>7</v>
      </c>
      <c r="D361" s="194">
        <v>1</v>
      </c>
      <c r="E361" s="195">
        <f t="shared" ref="E361:E362" si="28">G361*7.5345</f>
        <v>2204.9714249999997</v>
      </c>
      <c r="F361" s="195">
        <f t="shared" ref="F361:F363" si="29">E361*D361</f>
        <v>2204.9714249999997</v>
      </c>
      <c r="G361" s="195">
        <v>292.64999999999998</v>
      </c>
      <c r="H361" s="195">
        <f t="shared" ref="H361:H363" si="30">G361*1.25</f>
        <v>365.8125</v>
      </c>
    </row>
    <row r="362" spans="1:8" ht="60">
      <c r="A362" s="194" t="s">
        <v>65</v>
      </c>
      <c r="B362" s="193" t="s">
        <v>1159</v>
      </c>
      <c r="C362" s="194" t="s">
        <v>7</v>
      </c>
      <c r="D362" s="194">
        <v>1</v>
      </c>
      <c r="E362" s="195">
        <f t="shared" si="28"/>
        <v>499.98942</v>
      </c>
      <c r="F362" s="195">
        <f t="shared" si="29"/>
        <v>499.98942</v>
      </c>
      <c r="G362" s="195">
        <v>66.36</v>
      </c>
      <c r="H362" s="195">
        <f t="shared" si="30"/>
        <v>82.95</v>
      </c>
    </row>
    <row r="363" spans="1:8" ht="36">
      <c r="A363" s="194" t="s">
        <v>67</v>
      </c>
      <c r="B363" s="193" t="s">
        <v>317</v>
      </c>
      <c r="C363" s="194" t="s">
        <v>7</v>
      </c>
      <c r="D363" s="194">
        <v>1</v>
      </c>
      <c r="E363" s="195">
        <f>G363*7.5345</f>
        <v>498.03044999999997</v>
      </c>
      <c r="F363" s="195">
        <f t="shared" si="29"/>
        <v>498.03044999999997</v>
      </c>
      <c r="G363" s="195">
        <v>66.099999999999994</v>
      </c>
      <c r="H363" s="195">
        <f t="shared" si="30"/>
        <v>82.625</v>
      </c>
    </row>
    <row r="365" spans="1:8">
      <c r="B365" s="196" t="s">
        <v>920</v>
      </c>
      <c r="F365" s="136">
        <f>F363+F362+F361+F360+F359+F353+F349+F346+F338+F332+F328+F324+F320+F317+F289+F286+F274+F264+F254+F244+F240+F232+F219+F179+F168+F123+F115+F70+F62+F17+F9</f>
        <v>608207.08348500007</v>
      </c>
      <c r="G365" s="197">
        <f>F365/7.5345</f>
        <v>80722.952217798127</v>
      </c>
      <c r="H365" s="197">
        <f>G365*1.25</f>
        <v>100903.69027224765</v>
      </c>
    </row>
    <row r="367" spans="1:8">
      <c r="H367" s="118"/>
    </row>
    <row r="368" spans="1:8">
      <c r="G368" s="118"/>
    </row>
  </sheetData>
  <mergeCells count="12">
    <mergeCell ref="A320:E320"/>
    <mergeCell ref="A4:F4"/>
    <mergeCell ref="A5:B5"/>
    <mergeCell ref="A9:B9"/>
    <mergeCell ref="A10:B10"/>
    <mergeCell ref="A17:B17"/>
    <mergeCell ref="A169:B169"/>
    <mergeCell ref="A179:B179"/>
    <mergeCell ref="A180:B180"/>
    <mergeCell ref="A219:B219"/>
    <mergeCell ref="A232:B232"/>
    <mergeCell ref="A317:E317"/>
  </mergeCells>
  <pageMargins left="0.70866141732283472" right="0.70866141732283472" top="0.94488188976377963" bottom="0.74803149606299213" header="0.31496062992125984" footer="0.31496062992125984"/>
  <pageSetup paperSize="9" scale="8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17"/>
  <sheetViews>
    <sheetView view="pageLayout" topLeftCell="A109" zoomScaleNormal="100" workbookViewId="0">
      <selection activeCell="G5" sqref="G5"/>
    </sheetView>
  </sheetViews>
  <sheetFormatPr defaultRowHeight="15"/>
  <cols>
    <col min="1" max="1" width="7.7109375" customWidth="1"/>
    <col min="2" max="2" width="47" customWidth="1"/>
    <col min="3" max="3" width="7.140625" customWidth="1"/>
    <col min="4" max="4" width="7.7109375" customWidth="1"/>
    <col min="5" max="5" width="10.140625" customWidth="1"/>
    <col min="7" max="7" width="13.28515625" bestFit="1" customWidth="1"/>
    <col min="8" max="8" width="17.42578125" customWidth="1"/>
  </cols>
  <sheetData>
    <row r="1" spans="1:8" ht="15.75">
      <c r="A1" s="9"/>
      <c r="B1" s="13" t="s">
        <v>6</v>
      </c>
      <c r="C1" s="9"/>
      <c r="D1" s="9"/>
      <c r="E1" s="10"/>
      <c r="F1" s="11"/>
    </row>
    <row r="2" spans="1:8">
      <c r="A2" s="16"/>
      <c r="B2" s="16"/>
      <c r="C2" s="16"/>
      <c r="D2" s="16"/>
      <c r="E2" s="17"/>
      <c r="F2" s="18"/>
    </row>
    <row r="3" spans="1:8" ht="24">
      <c r="A3" s="15" t="s">
        <v>186</v>
      </c>
      <c r="B3" s="15" t="s">
        <v>187</v>
      </c>
      <c r="C3" s="15" t="s">
        <v>188</v>
      </c>
      <c r="D3" s="15" t="s">
        <v>189</v>
      </c>
      <c r="E3" s="186" t="s">
        <v>841</v>
      </c>
      <c r="F3" s="187" t="s">
        <v>922</v>
      </c>
      <c r="G3" s="15" t="s">
        <v>921</v>
      </c>
      <c r="H3" s="15" t="s">
        <v>1152</v>
      </c>
    </row>
    <row r="4" spans="1:8">
      <c r="A4" s="15" t="s">
        <v>0</v>
      </c>
      <c r="B4" s="67" t="s">
        <v>680</v>
      </c>
      <c r="C4" s="15"/>
      <c r="D4" s="15"/>
      <c r="E4" s="15"/>
      <c r="F4" s="19"/>
      <c r="G4" s="12"/>
      <c r="H4" s="12"/>
    </row>
    <row r="5" spans="1:8" ht="24">
      <c r="A5" s="21" t="s">
        <v>192</v>
      </c>
      <c r="B5" s="22" t="s">
        <v>681</v>
      </c>
      <c r="C5" s="23" t="s">
        <v>7</v>
      </c>
      <c r="D5" s="23">
        <v>1</v>
      </c>
      <c r="E5" s="24">
        <v>515.9</v>
      </c>
      <c r="F5" s="25">
        <f t="shared" ref="F5:F55" si="0">D5*E5</f>
        <v>515.9</v>
      </c>
      <c r="G5" s="14">
        <f>F5/7.5345</f>
        <v>68.471696861105571</v>
      </c>
      <c r="H5" s="14">
        <f>1.25*G5</f>
        <v>85.58962107638196</v>
      </c>
    </row>
    <row r="6" spans="1:8">
      <c r="A6" s="21" t="s">
        <v>194</v>
      </c>
      <c r="B6" s="26" t="s">
        <v>682</v>
      </c>
      <c r="C6" s="23" t="s">
        <v>7</v>
      </c>
      <c r="D6" s="23">
        <v>1</v>
      </c>
      <c r="E6" s="24">
        <v>357.5</v>
      </c>
      <c r="F6" s="25">
        <f t="shared" si="0"/>
        <v>357.5</v>
      </c>
      <c r="G6" s="14">
        <f t="shared" ref="G6:G69" si="1">F6/7.5345</f>
        <v>47.448404008228813</v>
      </c>
      <c r="H6" s="14">
        <f t="shared" ref="H6:H69" si="2">1.25*G6</f>
        <v>59.310505010286015</v>
      </c>
    </row>
    <row r="7" spans="1:8">
      <c r="A7" s="21" t="s">
        <v>196</v>
      </c>
      <c r="B7" s="27" t="s">
        <v>683</v>
      </c>
      <c r="C7" s="23" t="s">
        <v>7</v>
      </c>
      <c r="D7" s="23">
        <v>1</v>
      </c>
      <c r="E7" s="24">
        <v>53.9</v>
      </c>
      <c r="F7" s="25">
        <f t="shared" si="0"/>
        <v>53.9</v>
      </c>
      <c r="G7" s="14">
        <f t="shared" si="1"/>
        <v>7.1537593735483433</v>
      </c>
      <c r="H7" s="14">
        <f t="shared" si="2"/>
        <v>8.9421992169354283</v>
      </c>
    </row>
    <row r="8" spans="1:8">
      <c r="A8" s="21" t="s">
        <v>684</v>
      </c>
      <c r="B8" s="30" t="s">
        <v>685</v>
      </c>
      <c r="C8" s="31" t="s">
        <v>7</v>
      </c>
      <c r="D8" s="31">
        <v>1</v>
      </c>
      <c r="E8" s="32">
        <v>533.5</v>
      </c>
      <c r="F8" s="25">
        <f t="shared" si="0"/>
        <v>533.5</v>
      </c>
      <c r="G8" s="14">
        <f t="shared" si="1"/>
        <v>70.807618289202992</v>
      </c>
      <c r="H8" s="14">
        <f t="shared" si="2"/>
        <v>88.50952286150374</v>
      </c>
    </row>
    <row r="9" spans="1:8" ht="24">
      <c r="A9" s="21" t="s">
        <v>686</v>
      </c>
      <c r="B9" s="33" t="s">
        <v>687</v>
      </c>
      <c r="C9" s="34" t="s">
        <v>7</v>
      </c>
      <c r="D9" s="31">
        <v>1</v>
      </c>
      <c r="E9" s="32">
        <v>599.5</v>
      </c>
      <c r="F9" s="25">
        <f t="shared" si="0"/>
        <v>599.5</v>
      </c>
      <c r="G9" s="14">
        <f t="shared" si="1"/>
        <v>79.567323644568319</v>
      </c>
      <c r="H9" s="14">
        <f t="shared" si="2"/>
        <v>99.459154555710398</v>
      </c>
    </row>
    <row r="10" spans="1:8" ht="24">
      <c r="A10" s="21" t="s">
        <v>688</v>
      </c>
      <c r="B10" s="30" t="s">
        <v>689</v>
      </c>
      <c r="C10" s="23" t="s">
        <v>7</v>
      </c>
      <c r="D10" s="23">
        <v>1</v>
      </c>
      <c r="E10" s="24">
        <v>250.8</v>
      </c>
      <c r="F10" s="25">
        <f t="shared" si="0"/>
        <v>250.8</v>
      </c>
      <c r="G10" s="14">
        <f t="shared" si="1"/>
        <v>33.286880350388216</v>
      </c>
      <c r="H10" s="14">
        <f t="shared" si="2"/>
        <v>41.608600437985274</v>
      </c>
    </row>
    <row r="11" spans="1:8" ht="24">
      <c r="A11" s="21" t="s">
        <v>690</v>
      </c>
      <c r="B11" s="37" t="s">
        <v>691</v>
      </c>
      <c r="C11" s="31" t="s">
        <v>7</v>
      </c>
      <c r="D11" s="31">
        <v>1</v>
      </c>
      <c r="E11" s="38">
        <v>65.45</v>
      </c>
      <c r="F11" s="25">
        <f t="shared" si="0"/>
        <v>65.45</v>
      </c>
      <c r="G11" s="14">
        <f t="shared" si="1"/>
        <v>8.6867078107372748</v>
      </c>
      <c r="H11" s="14">
        <f t="shared" si="2"/>
        <v>10.858384763421594</v>
      </c>
    </row>
    <row r="12" spans="1:8" ht="36">
      <c r="A12" s="21" t="s">
        <v>692</v>
      </c>
      <c r="B12" s="30" t="s">
        <v>693</v>
      </c>
      <c r="C12" s="34" t="s">
        <v>7</v>
      </c>
      <c r="D12" s="31">
        <v>1</v>
      </c>
      <c r="E12" s="32">
        <v>286</v>
      </c>
      <c r="F12" s="25">
        <f t="shared" si="0"/>
        <v>286</v>
      </c>
      <c r="G12" s="14">
        <f t="shared" si="1"/>
        <v>37.958723206583052</v>
      </c>
      <c r="H12" s="14">
        <f t="shared" si="2"/>
        <v>47.448404008228813</v>
      </c>
    </row>
    <row r="13" spans="1:8" ht="36">
      <c r="A13" s="21" t="s">
        <v>694</v>
      </c>
      <c r="B13" s="35" t="s">
        <v>695</v>
      </c>
      <c r="C13" s="41" t="s">
        <v>7</v>
      </c>
      <c r="D13" s="41">
        <v>1</v>
      </c>
      <c r="E13" s="24">
        <v>630.29999999999995</v>
      </c>
      <c r="F13" s="25">
        <f t="shared" si="0"/>
        <v>630.29999999999995</v>
      </c>
      <c r="G13" s="14">
        <f t="shared" si="1"/>
        <v>83.655186143738788</v>
      </c>
      <c r="H13" s="14">
        <f t="shared" si="2"/>
        <v>104.56898267967348</v>
      </c>
    </row>
    <row r="14" spans="1:8" ht="48">
      <c r="A14" s="21" t="s">
        <v>696</v>
      </c>
      <c r="B14" s="37" t="s">
        <v>697</v>
      </c>
      <c r="C14" s="41" t="s">
        <v>7</v>
      </c>
      <c r="D14" s="41">
        <v>1</v>
      </c>
      <c r="E14" s="42">
        <v>1485</v>
      </c>
      <c r="F14" s="25">
        <f t="shared" si="0"/>
        <v>1485</v>
      </c>
      <c r="G14" s="14">
        <f t="shared" si="1"/>
        <v>197.09337049571968</v>
      </c>
      <c r="H14" s="14">
        <f t="shared" si="2"/>
        <v>246.3667131196496</v>
      </c>
    </row>
    <row r="15" spans="1:8" ht="24">
      <c r="A15" s="21" t="s">
        <v>698</v>
      </c>
      <c r="B15" s="33" t="s">
        <v>699</v>
      </c>
      <c r="C15" s="43" t="s">
        <v>7</v>
      </c>
      <c r="D15" s="41">
        <v>1</v>
      </c>
      <c r="E15" s="24">
        <v>107.8</v>
      </c>
      <c r="F15" s="25">
        <f t="shared" si="0"/>
        <v>107.8</v>
      </c>
      <c r="G15" s="14">
        <f t="shared" si="1"/>
        <v>14.307518747096687</v>
      </c>
      <c r="H15" s="14">
        <f t="shared" si="2"/>
        <v>17.884398433870857</v>
      </c>
    </row>
    <row r="16" spans="1:8" ht="24">
      <c r="A16" s="21" t="s">
        <v>700</v>
      </c>
      <c r="B16" s="30" t="s">
        <v>701</v>
      </c>
      <c r="C16" s="43" t="s">
        <v>7</v>
      </c>
      <c r="D16" s="41">
        <v>4</v>
      </c>
      <c r="E16" s="24">
        <v>85.8</v>
      </c>
      <c r="F16" s="25">
        <f t="shared" si="0"/>
        <v>343.2</v>
      </c>
      <c r="G16" s="14">
        <f t="shared" si="1"/>
        <v>45.550467847899661</v>
      </c>
      <c r="H16" s="14">
        <f t="shared" si="2"/>
        <v>56.938084809874574</v>
      </c>
    </row>
    <row r="17" spans="1:8" ht="24">
      <c r="A17" s="21" t="s">
        <v>702</v>
      </c>
      <c r="B17" s="30" t="s">
        <v>703</v>
      </c>
      <c r="C17" s="43" t="s">
        <v>7</v>
      </c>
      <c r="D17" s="41">
        <v>4</v>
      </c>
      <c r="E17" s="24">
        <v>75.900000000000006</v>
      </c>
      <c r="F17" s="25">
        <f t="shared" si="0"/>
        <v>303.60000000000002</v>
      </c>
      <c r="G17" s="14">
        <f t="shared" si="1"/>
        <v>40.294644634680473</v>
      </c>
      <c r="H17" s="14">
        <f t="shared" si="2"/>
        <v>50.368305793350594</v>
      </c>
    </row>
    <row r="18" spans="1:8" ht="36">
      <c r="A18" s="21" t="s">
        <v>704</v>
      </c>
      <c r="B18" s="30" t="s">
        <v>705</v>
      </c>
      <c r="C18" s="43" t="s">
        <v>7</v>
      </c>
      <c r="D18" s="41">
        <v>1</v>
      </c>
      <c r="E18" s="24">
        <v>544.5</v>
      </c>
      <c r="F18" s="25">
        <f t="shared" si="0"/>
        <v>544.5</v>
      </c>
      <c r="G18" s="14">
        <f t="shared" si="1"/>
        <v>72.267569181763875</v>
      </c>
      <c r="H18" s="14">
        <f t="shared" si="2"/>
        <v>90.33446147720484</v>
      </c>
    </row>
    <row r="19" spans="1:8" ht="48">
      <c r="A19" s="21" t="s">
        <v>706</v>
      </c>
      <c r="B19" s="26" t="s">
        <v>707</v>
      </c>
      <c r="C19" s="23" t="s">
        <v>7</v>
      </c>
      <c r="D19" s="23">
        <v>1</v>
      </c>
      <c r="E19" s="24">
        <v>984.5</v>
      </c>
      <c r="F19" s="25">
        <f t="shared" si="0"/>
        <v>984.5</v>
      </c>
      <c r="G19" s="14">
        <f t="shared" si="1"/>
        <v>130.66560488419935</v>
      </c>
      <c r="H19" s="14">
        <f t="shared" si="2"/>
        <v>163.33200610524921</v>
      </c>
    </row>
    <row r="20" spans="1:8" ht="36">
      <c r="A20" s="21" t="s">
        <v>708</v>
      </c>
      <c r="B20" s="26" t="s">
        <v>709</v>
      </c>
      <c r="C20" s="23" t="s">
        <v>507</v>
      </c>
      <c r="D20" s="23">
        <v>1</v>
      </c>
      <c r="E20" s="38">
        <v>759</v>
      </c>
      <c r="F20" s="25">
        <f t="shared" si="0"/>
        <v>759</v>
      </c>
      <c r="G20" s="14">
        <f t="shared" si="1"/>
        <v>100.73661158670117</v>
      </c>
      <c r="H20" s="14">
        <f t="shared" si="2"/>
        <v>125.92076448337647</v>
      </c>
    </row>
    <row r="21" spans="1:8" ht="36">
      <c r="A21" s="21" t="s">
        <v>710</v>
      </c>
      <c r="B21" s="35" t="s">
        <v>711</v>
      </c>
      <c r="C21" s="23" t="s">
        <v>7</v>
      </c>
      <c r="D21" s="23">
        <v>2</v>
      </c>
      <c r="E21" s="36">
        <v>274.89</v>
      </c>
      <c r="F21" s="25">
        <f t="shared" si="0"/>
        <v>549.78</v>
      </c>
      <c r="G21" s="14">
        <f t="shared" si="1"/>
        <v>72.968345610193097</v>
      </c>
      <c r="H21" s="14">
        <f t="shared" si="2"/>
        <v>91.210432012741364</v>
      </c>
    </row>
    <row r="22" spans="1:8" ht="36">
      <c r="A22" s="21" t="s">
        <v>712</v>
      </c>
      <c r="B22" s="26" t="s">
        <v>713</v>
      </c>
      <c r="C22" s="23" t="s">
        <v>7</v>
      </c>
      <c r="D22" s="23">
        <v>4</v>
      </c>
      <c r="E22" s="24">
        <v>98.89</v>
      </c>
      <c r="F22" s="25">
        <f t="shared" si="0"/>
        <v>395.56</v>
      </c>
      <c r="G22" s="14">
        <f t="shared" si="1"/>
        <v>52.499834096489479</v>
      </c>
      <c r="H22" s="14">
        <f t="shared" si="2"/>
        <v>65.624792620611856</v>
      </c>
    </row>
    <row r="23" spans="1:8" ht="24">
      <c r="A23" s="21" t="s">
        <v>714</v>
      </c>
      <c r="B23" s="35" t="s">
        <v>715</v>
      </c>
      <c r="C23" s="41" t="s">
        <v>7</v>
      </c>
      <c r="D23" s="41">
        <v>1</v>
      </c>
      <c r="E23" s="24">
        <v>262.89999999999998</v>
      </c>
      <c r="F23" s="25">
        <f t="shared" si="0"/>
        <v>262.89999999999998</v>
      </c>
      <c r="G23" s="14">
        <f t="shared" si="1"/>
        <v>34.892826332205182</v>
      </c>
      <c r="H23" s="14">
        <f t="shared" si="2"/>
        <v>43.616032915256476</v>
      </c>
    </row>
    <row r="24" spans="1:8" ht="72">
      <c r="A24" s="21" t="s">
        <v>716</v>
      </c>
      <c r="B24" s="33" t="s">
        <v>717</v>
      </c>
      <c r="C24" s="41" t="s">
        <v>7</v>
      </c>
      <c r="D24" s="21">
        <v>1</v>
      </c>
      <c r="E24" s="42">
        <v>438.9</v>
      </c>
      <c r="F24" s="25">
        <f t="shared" si="0"/>
        <v>438.9</v>
      </c>
      <c r="G24" s="14">
        <f t="shared" si="1"/>
        <v>58.252040613179368</v>
      </c>
      <c r="H24" s="14">
        <f t="shared" si="2"/>
        <v>72.815050766474215</v>
      </c>
    </row>
    <row r="25" spans="1:8" ht="36">
      <c r="A25" s="21" t="s">
        <v>718</v>
      </c>
      <c r="B25" s="33" t="s">
        <v>719</v>
      </c>
      <c r="C25" s="41" t="s">
        <v>7</v>
      </c>
      <c r="D25" s="21">
        <v>2</v>
      </c>
      <c r="E25" s="42">
        <v>76.89</v>
      </c>
      <c r="F25" s="25">
        <f t="shared" si="0"/>
        <v>153.78</v>
      </c>
      <c r="G25" s="14">
        <f t="shared" si="1"/>
        <v>20.410113478001193</v>
      </c>
      <c r="H25" s="14">
        <f t="shared" si="2"/>
        <v>25.512641847501492</v>
      </c>
    </row>
    <row r="26" spans="1:8" ht="36">
      <c r="A26" s="21" t="s">
        <v>720</v>
      </c>
      <c r="B26" s="37" t="s">
        <v>721</v>
      </c>
      <c r="C26" s="34" t="s">
        <v>211</v>
      </c>
      <c r="D26" s="31">
        <v>1</v>
      </c>
      <c r="E26" s="32">
        <v>317.89999999999998</v>
      </c>
      <c r="F26" s="25">
        <f t="shared" si="0"/>
        <v>317.89999999999998</v>
      </c>
      <c r="G26" s="14">
        <f t="shared" si="1"/>
        <v>42.192580795009619</v>
      </c>
      <c r="H26" s="14">
        <f t="shared" si="2"/>
        <v>52.740725993762027</v>
      </c>
    </row>
    <row r="27" spans="1:8">
      <c r="A27" s="21" t="s">
        <v>722</v>
      </c>
      <c r="B27" s="30" t="s">
        <v>723</v>
      </c>
      <c r="C27" s="23" t="s">
        <v>211</v>
      </c>
      <c r="D27" s="23">
        <v>1</v>
      </c>
      <c r="E27" s="36">
        <v>275</v>
      </c>
      <c r="F27" s="25">
        <f t="shared" si="0"/>
        <v>275</v>
      </c>
      <c r="G27" s="14">
        <f t="shared" si="1"/>
        <v>36.498772314022162</v>
      </c>
      <c r="H27" s="14">
        <f t="shared" si="2"/>
        <v>45.623465392527706</v>
      </c>
    </row>
    <row r="28" spans="1:8" ht="24">
      <c r="A28" s="21" t="s">
        <v>724</v>
      </c>
      <c r="B28" s="33" t="s">
        <v>725</v>
      </c>
      <c r="C28" s="43" t="s">
        <v>7</v>
      </c>
      <c r="D28" s="21">
        <v>1</v>
      </c>
      <c r="E28" s="24">
        <v>262.35000000000002</v>
      </c>
      <c r="F28" s="25">
        <f t="shared" si="0"/>
        <v>262.35000000000002</v>
      </c>
      <c r="G28" s="14">
        <f t="shared" si="1"/>
        <v>34.819828787577144</v>
      </c>
      <c r="H28" s="14">
        <f t="shared" si="2"/>
        <v>43.524785984471428</v>
      </c>
    </row>
    <row r="29" spans="1:8" ht="36">
      <c r="A29" s="21" t="s">
        <v>726</v>
      </c>
      <c r="B29" s="37" t="s">
        <v>727</v>
      </c>
      <c r="C29" s="41" t="s">
        <v>7</v>
      </c>
      <c r="D29" s="41">
        <v>1</v>
      </c>
      <c r="E29" s="38">
        <v>97.9</v>
      </c>
      <c r="F29" s="25">
        <f t="shared" si="0"/>
        <v>97.9</v>
      </c>
      <c r="G29" s="14">
        <f t="shared" si="1"/>
        <v>12.99356294379189</v>
      </c>
      <c r="H29" s="14">
        <f t="shared" si="2"/>
        <v>16.241953679739861</v>
      </c>
    </row>
    <row r="30" spans="1:8" ht="48">
      <c r="A30" s="21" t="s">
        <v>728</v>
      </c>
      <c r="B30" s="37" t="s">
        <v>729</v>
      </c>
      <c r="C30" s="41" t="s">
        <v>7</v>
      </c>
      <c r="D30" s="41">
        <v>1</v>
      </c>
      <c r="E30" s="38">
        <v>768.9</v>
      </c>
      <c r="F30" s="25">
        <f t="shared" si="0"/>
        <v>768.9</v>
      </c>
      <c r="G30" s="14">
        <f t="shared" si="1"/>
        <v>102.05056739000597</v>
      </c>
      <c r="H30" s="14">
        <f t="shared" si="2"/>
        <v>127.56320923750746</v>
      </c>
    </row>
    <row r="31" spans="1:8" ht="24">
      <c r="A31" s="21" t="s">
        <v>730</v>
      </c>
      <c r="B31" s="33" t="s">
        <v>731</v>
      </c>
      <c r="C31" s="41" t="s">
        <v>211</v>
      </c>
      <c r="D31" s="21">
        <v>2</v>
      </c>
      <c r="E31" s="42">
        <v>97.9</v>
      </c>
      <c r="F31" s="25">
        <f t="shared" si="0"/>
        <v>195.8</v>
      </c>
      <c r="G31" s="14">
        <f t="shared" si="1"/>
        <v>25.98712588758378</v>
      </c>
      <c r="H31" s="14">
        <f t="shared" si="2"/>
        <v>32.483907359479723</v>
      </c>
    </row>
    <row r="32" spans="1:8">
      <c r="A32" s="21" t="s">
        <v>732</v>
      </c>
      <c r="B32" s="30" t="s">
        <v>733</v>
      </c>
      <c r="C32" s="41" t="s">
        <v>7</v>
      </c>
      <c r="D32" s="21">
        <v>1</v>
      </c>
      <c r="E32" s="24">
        <v>75.349999999999994</v>
      </c>
      <c r="F32" s="25">
        <f t="shared" si="0"/>
        <v>75.349999999999994</v>
      </c>
      <c r="G32" s="14">
        <f t="shared" si="1"/>
        <v>10.000663614042072</v>
      </c>
      <c r="H32" s="14">
        <f t="shared" si="2"/>
        <v>12.500829517552589</v>
      </c>
    </row>
    <row r="33" spans="1:8" ht="24">
      <c r="A33" s="21" t="s">
        <v>734</v>
      </c>
      <c r="B33" s="33" t="s">
        <v>735</v>
      </c>
      <c r="C33" s="34" t="s">
        <v>7</v>
      </c>
      <c r="D33" s="31">
        <v>2</v>
      </c>
      <c r="E33" s="32">
        <v>23.1</v>
      </c>
      <c r="F33" s="25">
        <f t="shared" si="0"/>
        <v>46.2</v>
      </c>
      <c r="G33" s="14">
        <f t="shared" si="1"/>
        <v>6.1317937487557241</v>
      </c>
      <c r="H33" s="14">
        <f t="shared" si="2"/>
        <v>7.6647421859446556</v>
      </c>
    </row>
    <row r="34" spans="1:8" ht="24">
      <c r="A34" s="21" t="s">
        <v>736</v>
      </c>
      <c r="B34" s="30" t="s">
        <v>737</v>
      </c>
      <c r="C34" s="23" t="s">
        <v>7</v>
      </c>
      <c r="D34" s="23">
        <v>2</v>
      </c>
      <c r="E34" s="24">
        <v>70.95</v>
      </c>
      <c r="F34" s="25">
        <f t="shared" si="0"/>
        <v>141.9</v>
      </c>
      <c r="G34" s="14">
        <f t="shared" si="1"/>
        <v>18.833366514035436</v>
      </c>
      <c r="H34" s="14">
        <f t="shared" si="2"/>
        <v>23.541708142544294</v>
      </c>
    </row>
    <row r="35" spans="1:8" ht="24">
      <c r="A35" s="21" t="s">
        <v>738</v>
      </c>
      <c r="B35" s="35" t="s">
        <v>739</v>
      </c>
      <c r="C35" s="23" t="s">
        <v>7</v>
      </c>
      <c r="D35" s="23">
        <v>1</v>
      </c>
      <c r="E35" s="36">
        <v>219.45</v>
      </c>
      <c r="F35" s="25">
        <f t="shared" si="0"/>
        <v>219.45</v>
      </c>
      <c r="G35" s="14">
        <f t="shared" si="1"/>
        <v>29.126020306589684</v>
      </c>
      <c r="H35" s="14">
        <f t="shared" si="2"/>
        <v>36.407525383237108</v>
      </c>
    </row>
    <row r="36" spans="1:8" ht="24">
      <c r="A36" s="21" t="s">
        <v>740</v>
      </c>
      <c r="B36" s="37" t="s">
        <v>741</v>
      </c>
      <c r="C36" s="31" t="s">
        <v>7</v>
      </c>
      <c r="D36" s="31">
        <v>1</v>
      </c>
      <c r="E36" s="38">
        <v>86.35</v>
      </c>
      <c r="F36" s="25">
        <f t="shared" si="0"/>
        <v>86.35</v>
      </c>
      <c r="G36" s="14">
        <f t="shared" si="1"/>
        <v>11.460614506602958</v>
      </c>
      <c r="H36" s="14">
        <f t="shared" si="2"/>
        <v>14.325768133253698</v>
      </c>
    </row>
    <row r="37" spans="1:8" ht="24">
      <c r="A37" s="21" t="s">
        <v>742</v>
      </c>
      <c r="B37" s="30" t="s">
        <v>743</v>
      </c>
      <c r="C37" s="34" t="s">
        <v>7</v>
      </c>
      <c r="D37" s="31">
        <v>1</v>
      </c>
      <c r="E37" s="32">
        <v>161.15</v>
      </c>
      <c r="F37" s="25">
        <f t="shared" si="0"/>
        <v>161.15</v>
      </c>
      <c r="G37" s="14">
        <f t="shared" si="1"/>
        <v>21.388280576016989</v>
      </c>
      <c r="H37" s="14">
        <f t="shared" si="2"/>
        <v>26.735350720021238</v>
      </c>
    </row>
    <row r="38" spans="1:8" ht="24">
      <c r="A38" s="21" t="s">
        <v>744</v>
      </c>
      <c r="B38" s="30" t="s">
        <v>745</v>
      </c>
      <c r="C38" s="43" t="s">
        <v>7</v>
      </c>
      <c r="D38" s="41">
        <v>1</v>
      </c>
      <c r="E38" s="24">
        <v>130.9</v>
      </c>
      <c r="F38" s="25">
        <f t="shared" si="0"/>
        <v>130.9</v>
      </c>
      <c r="G38" s="14">
        <f t="shared" si="1"/>
        <v>17.37341562147455</v>
      </c>
      <c r="H38" s="14">
        <f t="shared" si="2"/>
        <v>21.716769526843187</v>
      </c>
    </row>
    <row r="39" spans="1:8" ht="24">
      <c r="A39" s="21" t="s">
        <v>746</v>
      </c>
      <c r="B39" s="26" t="s">
        <v>747</v>
      </c>
      <c r="C39" s="23" t="s">
        <v>7</v>
      </c>
      <c r="D39" s="23">
        <v>1</v>
      </c>
      <c r="E39" s="38">
        <v>46.2</v>
      </c>
      <c r="F39" s="25">
        <f t="shared" si="0"/>
        <v>46.2</v>
      </c>
      <c r="G39" s="14">
        <f t="shared" si="1"/>
        <v>6.1317937487557241</v>
      </c>
      <c r="H39" s="14">
        <f t="shared" si="2"/>
        <v>7.6647421859446556</v>
      </c>
    </row>
    <row r="40" spans="1:8" ht="24">
      <c r="A40" s="21" t="s">
        <v>748</v>
      </c>
      <c r="B40" s="35" t="s">
        <v>749</v>
      </c>
      <c r="C40" s="23" t="s">
        <v>7</v>
      </c>
      <c r="D40" s="23">
        <v>1</v>
      </c>
      <c r="E40" s="36">
        <v>63.8</v>
      </c>
      <c r="F40" s="25">
        <f t="shared" si="0"/>
        <v>63.8</v>
      </c>
      <c r="G40" s="14">
        <f t="shared" si="1"/>
        <v>8.467715176853142</v>
      </c>
      <c r="H40" s="14">
        <f t="shared" si="2"/>
        <v>10.584643971066427</v>
      </c>
    </row>
    <row r="41" spans="1:8" ht="24">
      <c r="A41" s="21" t="s">
        <v>750</v>
      </c>
      <c r="B41" s="26" t="s">
        <v>751</v>
      </c>
      <c r="C41" s="23" t="s">
        <v>7</v>
      </c>
      <c r="D41" s="23">
        <v>1</v>
      </c>
      <c r="E41" s="24">
        <v>63.8</v>
      </c>
      <c r="F41" s="25">
        <f t="shared" si="0"/>
        <v>63.8</v>
      </c>
      <c r="G41" s="14">
        <f t="shared" si="1"/>
        <v>8.467715176853142</v>
      </c>
      <c r="H41" s="14">
        <f t="shared" si="2"/>
        <v>10.584643971066427</v>
      </c>
    </row>
    <row r="42" spans="1:8" ht="24">
      <c r="A42" s="21" t="s">
        <v>752</v>
      </c>
      <c r="B42" s="35" t="s">
        <v>753</v>
      </c>
      <c r="C42" s="41" t="s">
        <v>7</v>
      </c>
      <c r="D42" s="41">
        <v>1</v>
      </c>
      <c r="E42" s="24">
        <v>43.45</v>
      </c>
      <c r="F42" s="25">
        <f t="shared" si="0"/>
        <v>43.45</v>
      </c>
      <c r="G42" s="14">
        <f t="shared" si="1"/>
        <v>5.7668060256155025</v>
      </c>
      <c r="H42" s="14">
        <f t="shared" si="2"/>
        <v>7.2085075320193779</v>
      </c>
    </row>
    <row r="43" spans="1:8" ht="24">
      <c r="A43" s="21" t="s">
        <v>754</v>
      </c>
      <c r="B43" s="33" t="s">
        <v>755</v>
      </c>
      <c r="C43" s="41" t="s">
        <v>7</v>
      </c>
      <c r="D43" s="21">
        <v>1</v>
      </c>
      <c r="E43" s="42">
        <v>43.45</v>
      </c>
      <c r="F43" s="25">
        <f t="shared" si="0"/>
        <v>43.45</v>
      </c>
      <c r="G43" s="14">
        <f t="shared" si="1"/>
        <v>5.7668060256155025</v>
      </c>
      <c r="H43" s="14">
        <f t="shared" si="2"/>
        <v>7.2085075320193779</v>
      </c>
    </row>
    <row r="44" spans="1:8" ht="24">
      <c r="A44" s="21" t="s">
        <v>756</v>
      </c>
      <c r="B44" s="33" t="s">
        <v>757</v>
      </c>
      <c r="C44" s="41" t="s">
        <v>7</v>
      </c>
      <c r="D44" s="21">
        <v>1</v>
      </c>
      <c r="E44" s="24">
        <v>41.25</v>
      </c>
      <c r="F44" s="25">
        <f t="shared" si="0"/>
        <v>41.25</v>
      </c>
      <c r="G44" s="14">
        <f t="shared" si="1"/>
        <v>5.4748158471033248</v>
      </c>
      <c r="H44" s="14">
        <f t="shared" si="2"/>
        <v>6.8435198088791562</v>
      </c>
    </row>
    <row r="45" spans="1:8" ht="24">
      <c r="A45" s="21" t="s">
        <v>758</v>
      </c>
      <c r="B45" s="37" t="s">
        <v>759</v>
      </c>
      <c r="C45" s="41" t="s">
        <v>7</v>
      </c>
      <c r="D45" s="41">
        <v>1</v>
      </c>
      <c r="E45" s="42">
        <v>41.25</v>
      </c>
      <c r="F45" s="25">
        <f t="shared" si="0"/>
        <v>41.25</v>
      </c>
      <c r="G45" s="14">
        <f t="shared" si="1"/>
        <v>5.4748158471033248</v>
      </c>
      <c r="H45" s="14">
        <f t="shared" si="2"/>
        <v>6.8435198088791562</v>
      </c>
    </row>
    <row r="46" spans="1:8">
      <c r="A46" s="21" t="s">
        <v>760</v>
      </c>
      <c r="B46" s="33" t="s">
        <v>761</v>
      </c>
      <c r="C46" s="41" t="s">
        <v>7</v>
      </c>
      <c r="D46" s="21">
        <v>1</v>
      </c>
      <c r="E46" s="24">
        <v>171.6</v>
      </c>
      <c r="F46" s="25">
        <f t="shared" si="0"/>
        <v>171.6</v>
      </c>
      <c r="G46" s="14">
        <f t="shared" si="1"/>
        <v>22.77523392394983</v>
      </c>
      <c r="H46" s="14">
        <f t="shared" si="2"/>
        <v>28.469042404937287</v>
      </c>
    </row>
    <row r="47" spans="1:8" ht="24">
      <c r="A47" s="21" t="s">
        <v>762</v>
      </c>
      <c r="B47" s="30" t="s">
        <v>763</v>
      </c>
      <c r="C47" s="41" t="s">
        <v>7</v>
      </c>
      <c r="D47" s="41">
        <v>1</v>
      </c>
      <c r="E47" s="24">
        <v>141.35</v>
      </c>
      <c r="F47" s="25">
        <f t="shared" si="0"/>
        <v>141.35</v>
      </c>
      <c r="G47" s="14">
        <f t="shared" si="1"/>
        <v>18.760368969407391</v>
      </c>
      <c r="H47" s="14">
        <f t="shared" si="2"/>
        <v>23.45046121175924</v>
      </c>
    </row>
    <row r="48" spans="1:8">
      <c r="A48" s="21" t="s">
        <v>764</v>
      </c>
      <c r="B48" s="33" t="s">
        <v>765</v>
      </c>
      <c r="C48" s="41" t="s">
        <v>7</v>
      </c>
      <c r="D48" s="41">
        <v>2</v>
      </c>
      <c r="E48" s="24">
        <v>64.900000000000006</v>
      </c>
      <c r="F48" s="25">
        <f t="shared" si="0"/>
        <v>129.80000000000001</v>
      </c>
      <c r="G48" s="14">
        <f t="shared" si="1"/>
        <v>17.227420532218463</v>
      </c>
      <c r="H48" s="14">
        <f t="shared" si="2"/>
        <v>21.534275665273078</v>
      </c>
    </row>
    <row r="49" spans="1:8">
      <c r="A49" s="21" t="s">
        <v>766</v>
      </c>
      <c r="B49" s="37" t="s">
        <v>767</v>
      </c>
      <c r="C49" s="34" t="s">
        <v>7</v>
      </c>
      <c r="D49" s="31">
        <v>1</v>
      </c>
      <c r="E49" s="32">
        <v>81.95</v>
      </c>
      <c r="F49" s="25">
        <f t="shared" si="0"/>
        <v>81.95</v>
      </c>
      <c r="G49" s="14">
        <f t="shared" si="1"/>
        <v>10.876634149578605</v>
      </c>
      <c r="H49" s="14">
        <f t="shared" si="2"/>
        <v>13.595792686973256</v>
      </c>
    </row>
    <row r="50" spans="1:8" ht="24">
      <c r="A50" s="21" t="s">
        <v>768</v>
      </c>
      <c r="B50" s="30" t="s">
        <v>769</v>
      </c>
      <c r="C50" s="43" t="s">
        <v>7</v>
      </c>
      <c r="D50" s="41">
        <v>1</v>
      </c>
      <c r="E50" s="24">
        <v>93.5</v>
      </c>
      <c r="F50" s="25">
        <f t="shared" si="0"/>
        <v>93.5</v>
      </c>
      <c r="G50" s="14">
        <f t="shared" si="1"/>
        <v>12.409582586767534</v>
      </c>
      <c r="H50" s="14">
        <f t="shared" si="2"/>
        <v>15.511978233459418</v>
      </c>
    </row>
    <row r="51" spans="1:8" ht="24">
      <c r="A51" s="21" t="s">
        <v>770</v>
      </c>
      <c r="B51" s="30" t="s">
        <v>771</v>
      </c>
      <c r="C51" s="23" t="s">
        <v>7</v>
      </c>
      <c r="D51" s="23">
        <v>1</v>
      </c>
      <c r="E51" s="36">
        <v>51.15</v>
      </c>
      <c r="F51" s="25">
        <f t="shared" si="0"/>
        <v>51.15</v>
      </c>
      <c r="G51" s="14">
        <f t="shared" si="1"/>
        <v>6.7887716504081217</v>
      </c>
      <c r="H51" s="14">
        <f t="shared" si="2"/>
        <v>8.4859645630101515</v>
      </c>
    </row>
    <row r="52" spans="1:8" ht="24">
      <c r="A52" s="21" t="s">
        <v>772</v>
      </c>
      <c r="B52" s="33" t="s">
        <v>773</v>
      </c>
      <c r="C52" s="43" t="s">
        <v>7</v>
      </c>
      <c r="D52" s="21">
        <v>1</v>
      </c>
      <c r="E52" s="24">
        <v>42.35</v>
      </c>
      <c r="F52" s="25">
        <f t="shared" si="0"/>
        <v>42.35</v>
      </c>
      <c r="G52" s="14">
        <f t="shared" si="1"/>
        <v>5.6208109363594136</v>
      </c>
      <c r="H52" s="14">
        <f t="shared" si="2"/>
        <v>7.0260136704492666</v>
      </c>
    </row>
    <row r="53" spans="1:8" ht="48">
      <c r="A53" s="21" t="s">
        <v>774</v>
      </c>
      <c r="B53" s="37" t="s">
        <v>775</v>
      </c>
      <c r="C53" s="34" t="s">
        <v>7</v>
      </c>
      <c r="D53" s="31">
        <v>1</v>
      </c>
      <c r="E53" s="32">
        <v>148.5</v>
      </c>
      <c r="F53" s="25">
        <f t="shared" si="0"/>
        <v>148.5</v>
      </c>
      <c r="G53" s="14">
        <f t="shared" si="1"/>
        <v>19.709337049571968</v>
      </c>
      <c r="H53" s="14">
        <f t="shared" si="2"/>
        <v>24.63667131196496</v>
      </c>
    </row>
    <row r="54" spans="1:8" ht="36">
      <c r="A54" s="21" t="s">
        <v>776</v>
      </c>
      <c r="B54" s="30" t="s">
        <v>777</v>
      </c>
      <c r="C54" s="41" t="s">
        <v>7</v>
      </c>
      <c r="D54" s="21">
        <v>1</v>
      </c>
      <c r="E54" s="24">
        <v>174.9</v>
      </c>
      <c r="F54" s="25">
        <f t="shared" si="0"/>
        <v>174.9</v>
      </c>
      <c r="G54" s="14">
        <f t="shared" si="1"/>
        <v>23.213219191718096</v>
      </c>
      <c r="H54" s="14">
        <f t="shared" si="2"/>
        <v>29.01652398964762</v>
      </c>
    </row>
    <row r="55" spans="1:8" ht="24">
      <c r="A55" s="21" t="s">
        <v>778</v>
      </c>
      <c r="B55" s="37" t="s">
        <v>779</v>
      </c>
      <c r="C55" s="41" t="s">
        <v>7</v>
      </c>
      <c r="D55" s="41">
        <v>1</v>
      </c>
      <c r="E55" s="42">
        <v>329.66999999999996</v>
      </c>
      <c r="F55" s="25">
        <f t="shared" si="0"/>
        <v>329.66999999999996</v>
      </c>
      <c r="G55" s="14">
        <f t="shared" si="1"/>
        <v>43.754728250049766</v>
      </c>
      <c r="H55" s="14">
        <f t="shared" si="2"/>
        <v>54.693410312562207</v>
      </c>
    </row>
    <row r="56" spans="1:8">
      <c r="A56" s="202" t="s">
        <v>484</v>
      </c>
      <c r="B56" s="202"/>
      <c r="C56" s="28"/>
      <c r="D56" s="28"/>
      <c r="E56" s="28"/>
      <c r="F56" s="29">
        <f>SUM(F5:F55)</f>
        <v>14108.490000000002</v>
      </c>
      <c r="G56" s="14">
        <f t="shared" si="1"/>
        <v>1872.5184152896677</v>
      </c>
      <c r="H56" s="14">
        <f t="shared" si="2"/>
        <v>2340.6480191120845</v>
      </c>
    </row>
    <row r="57" spans="1:8">
      <c r="A57" s="15" t="s">
        <v>1</v>
      </c>
      <c r="B57" s="67" t="s">
        <v>780</v>
      </c>
      <c r="C57" s="15"/>
      <c r="D57" s="15"/>
      <c r="E57" s="15"/>
      <c r="F57" s="19"/>
      <c r="G57" s="14">
        <f t="shared" si="1"/>
        <v>0</v>
      </c>
      <c r="H57" s="14">
        <f t="shared" si="2"/>
        <v>0</v>
      </c>
    </row>
    <row r="58" spans="1:8" ht="24">
      <c r="A58" s="21" t="s">
        <v>0</v>
      </c>
      <c r="B58" s="30" t="s">
        <v>781</v>
      </c>
      <c r="C58" s="41" t="s">
        <v>7</v>
      </c>
      <c r="D58" s="21" t="s">
        <v>253</v>
      </c>
      <c r="E58" s="24">
        <v>186.89000000000001</v>
      </c>
      <c r="F58" s="25">
        <f t="shared" ref="F58:F115" si="3">D58*E58</f>
        <v>560.67000000000007</v>
      </c>
      <c r="G58" s="14">
        <f t="shared" si="1"/>
        <v>74.413696993828395</v>
      </c>
      <c r="H58" s="14">
        <f t="shared" si="2"/>
        <v>93.017121242285498</v>
      </c>
    </row>
    <row r="59" spans="1:8" ht="24">
      <c r="A59" s="21" t="s">
        <v>3</v>
      </c>
      <c r="B59" s="37" t="s">
        <v>782</v>
      </c>
      <c r="C59" s="43" t="s">
        <v>7</v>
      </c>
      <c r="D59" s="41">
        <v>3</v>
      </c>
      <c r="E59" s="42">
        <v>219.89000000000001</v>
      </c>
      <c r="F59" s="25">
        <f t="shared" si="3"/>
        <v>659.67000000000007</v>
      </c>
      <c r="G59" s="14">
        <f t="shared" si="1"/>
        <v>87.553255026876371</v>
      </c>
      <c r="H59" s="14">
        <f t="shared" si="2"/>
        <v>109.44156878359547</v>
      </c>
    </row>
    <row r="60" spans="1:8" ht="24">
      <c r="A60" s="21" t="s">
        <v>15</v>
      </c>
      <c r="B60" s="30" t="s">
        <v>783</v>
      </c>
      <c r="C60" s="31" t="s">
        <v>7</v>
      </c>
      <c r="D60" s="31">
        <v>3</v>
      </c>
      <c r="E60" s="32">
        <v>427.9</v>
      </c>
      <c r="F60" s="25">
        <f t="shared" si="3"/>
        <v>1283.6999999999998</v>
      </c>
      <c r="G60" s="14">
        <f t="shared" si="1"/>
        <v>170.37626916185542</v>
      </c>
      <c r="H60" s="14">
        <f t="shared" si="2"/>
        <v>212.97033645231926</v>
      </c>
    </row>
    <row r="61" spans="1:8" ht="36">
      <c r="A61" s="21" t="s">
        <v>17</v>
      </c>
      <c r="B61" s="30" t="s">
        <v>784</v>
      </c>
      <c r="C61" s="31" t="s">
        <v>7</v>
      </c>
      <c r="D61" s="31">
        <v>3</v>
      </c>
      <c r="E61" s="32">
        <v>437.8</v>
      </c>
      <c r="F61" s="25">
        <f t="shared" si="3"/>
        <v>1313.4</v>
      </c>
      <c r="G61" s="14">
        <f t="shared" si="1"/>
        <v>174.31813657176986</v>
      </c>
      <c r="H61" s="14">
        <f t="shared" si="2"/>
        <v>217.89767071471232</v>
      </c>
    </row>
    <row r="62" spans="1:8" ht="36">
      <c r="A62" s="21" t="s">
        <v>19</v>
      </c>
      <c r="B62" s="33" t="s">
        <v>785</v>
      </c>
      <c r="C62" s="34" t="s">
        <v>7</v>
      </c>
      <c r="D62" s="31">
        <v>6</v>
      </c>
      <c r="E62" s="32">
        <v>328.9</v>
      </c>
      <c r="F62" s="25">
        <f t="shared" si="3"/>
        <v>1973.3999999999999</v>
      </c>
      <c r="G62" s="14">
        <f t="shared" si="1"/>
        <v>261.91519012542301</v>
      </c>
      <c r="H62" s="14">
        <f t="shared" si="2"/>
        <v>327.39398765677879</v>
      </c>
    </row>
    <row r="63" spans="1:8" ht="36">
      <c r="A63" s="21" t="s">
        <v>21</v>
      </c>
      <c r="B63" s="30" t="s">
        <v>786</v>
      </c>
      <c r="C63" s="23" t="s">
        <v>7</v>
      </c>
      <c r="D63" s="23">
        <v>6</v>
      </c>
      <c r="E63" s="24">
        <v>328.9</v>
      </c>
      <c r="F63" s="25">
        <f t="shared" si="3"/>
        <v>1973.3999999999999</v>
      </c>
      <c r="G63" s="14">
        <f t="shared" si="1"/>
        <v>261.91519012542301</v>
      </c>
      <c r="H63" s="14">
        <f t="shared" si="2"/>
        <v>327.39398765677879</v>
      </c>
    </row>
    <row r="64" spans="1:8" ht="48">
      <c r="A64" s="21" t="s">
        <v>23</v>
      </c>
      <c r="B64" s="35" t="s">
        <v>787</v>
      </c>
      <c r="C64" s="23" t="s">
        <v>7</v>
      </c>
      <c r="D64" s="23">
        <v>3</v>
      </c>
      <c r="E64" s="36">
        <v>495</v>
      </c>
      <c r="F64" s="25">
        <f t="shared" si="3"/>
        <v>1485</v>
      </c>
      <c r="G64" s="14">
        <f t="shared" si="1"/>
        <v>197.09337049571968</v>
      </c>
      <c r="H64" s="14">
        <f t="shared" si="2"/>
        <v>246.3667131196496</v>
      </c>
    </row>
    <row r="65" spans="1:8" ht="48">
      <c r="A65" s="21" t="s">
        <v>19</v>
      </c>
      <c r="B65" s="30" t="s">
        <v>788</v>
      </c>
      <c r="C65" s="34" t="s">
        <v>211</v>
      </c>
      <c r="D65" s="31">
        <v>3</v>
      </c>
      <c r="E65" s="32">
        <v>643.5</v>
      </c>
      <c r="F65" s="25">
        <f t="shared" si="3"/>
        <v>1930.5</v>
      </c>
      <c r="G65" s="14">
        <f t="shared" si="1"/>
        <v>256.22138164443561</v>
      </c>
      <c r="H65" s="14">
        <f t="shared" si="2"/>
        <v>320.27672705554448</v>
      </c>
    </row>
    <row r="66" spans="1:8" ht="24">
      <c r="A66" s="21" t="s">
        <v>21</v>
      </c>
      <c r="B66" s="30" t="s">
        <v>789</v>
      </c>
      <c r="C66" s="34" t="s">
        <v>7</v>
      </c>
      <c r="D66" s="31">
        <v>3</v>
      </c>
      <c r="E66" s="32">
        <v>218.9</v>
      </c>
      <c r="F66" s="25">
        <f t="shared" si="3"/>
        <v>656.7</v>
      </c>
      <c r="G66" s="14">
        <f t="shared" si="1"/>
        <v>87.159068285884928</v>
      </c>
      <c r="H66" s="14">
        <f t="shared" si="2"/>
        <v>108.94883535735616</v>
      </c>
    </row>
    <row r="67" spans="1:8" ht="24">
      <c r="A67" s="21" t="s">
        <v>23</v>
      </c>
      <c r="B67" s="35" t="s">
        <v>790</v>
      </c>
      <c r="C67" s="41" t="s">
        <v>7</v>
      </c>
      <c r="D67" s="41">
        <v>3</v>
      </c>
      <c r="E67" s="24">
        <v>383.9</v>
      </c>
      <c r="F67" s="25">
        <f t="shared" si="3"/>
        <v>1151.6999999999998</v>
      </c>
      <c r="G67" s="14">
        <f t="shared" si="1"/>
        <v>152.85685845112479</v>
      </c>
      <c r="H67" s="14">
        <f t="shared" si="2"/>
        <v>191.071073063906</v>
      </c>
    </row>
    <row r="68" spans="1:8" ht="24">
      <c r="A68" s="21" t="s">
        <v>25</v>
      </c>
      <c r="B68" s="37" t="s">
        <v>791</v>
      </c>
      <c r="C68" s="41" t="s">
        <v>7</v>
      </c>
      <c r="D68" s="41">
        <v>3</v>
      </c>
      <c r="E68" s="42">
        <v>218.9</v>
      </c>
      <c r="F68" s="25">
        <f t="shared" si="3"/>
        <v>656.7</v>
      </c>
      <c r="G68" s="14">
        <f t="shared" si="1"/>
        <v>87.159068285884928</v>
      </c>
      <c r="H68" s="14">
        <f t="shared" si="2"/>
        <v>108.94883535735616</v>
      </c>
    </row>
    <row r="69" spans="1:8">
      <c r="A69" s="21" t="s">
        <v>27</v>
      </c>
      <c r="B69" s="26" t="s">
        <v>792</v>
      </c>
      <c r="C69" s="41" t="s">
        <v>7</v>
      </c>
      <c r="D69" s="41">
        <v>3</v>
      </c>
      <c r="E69" s="24">
        <v>171.6</v>
      </c>
      <c r="F69" s="25">
        <f t="shared" si="3"/>
        <v>514.79999999999995</v>
      </c>
      <c r="G69" s="14">
        <f t="shared" si="1"/>
        <v>68.325701771849481</v>
      </c>
      <c r="H69" s="14">
        <f t="shared" si="2"/>
        <v>85.407127214811851</v>
      </c>
    </row>
    <row r="70" spans="1:8" ht="24">
      <c r="A70" s="21" t="s">
        <v>29</v>
      </c>
      <c r="B70" s="37" t="s">
        <v>793</v>
      </c>
      <c r="C70" s="41" t="s">
        <v>7</v>
      </c>
      <c r="D70" s="41">
        <v>3</v>
      </c>
      <c r="E70" s="24">
        <v>185.9</v>
      </c>
      <c r="F70" s="25">
        <f t="shared" si="3"/>
        <v>557.70000000000005</v>
      </c>
      <c r="G70" s="14">
        <f t="shared" ref="G70:G117" si="4">F70/7.5345</f>
        <v>74.019510252836952</v>
      </c>
      <c r="H70" s="14">
        <f t="shared" ref="H70:H117" si="5">1.25*G70</f>
        <v>92.524387816046186</v>
      </c>
    </row>
    <row r="71" spans="1:8" ht="36">
      <c r="A71" s="21" t="s">
        <v>31</v>
      </c>
      <c r="B71" s="33" t="s">
        <v>794</v>
      </c>
      <c r="C71" s="41" t="s">
        <v>7</v>
      </c>
      <c r="D71" s="41">
        <v>3</v>
      </c>
      <c r="E71" s="24">
        <v>2088.9</v>
      </c>
      <c r="F71" s="25">
        <f t="shared" si="3"/>
        <v>6266.7000000000007</v>
      </c>
      <c r="G71" s="14">
        <f t="shared" si="4"/>
        <v>831.73402349193714</v>
      </c>
      <c r="H71" s="14">
        <f t="shared" si="5"/>
        <v>1039.6675293649214</v>
      </c>
    </row>
    <row r="72" spans="1:8" ht="72">
      <c r="A72" s="21" t="s">
        <v>33</v>
      </c>
      <c r="B72" s="33" t="s">
        <v>795</v>
      </c>
      <c r="C72" s="43" t="s">
        <v>7</v>
      </c>
      <c r="D72" s="41">
        <v>3</v>
      </c>
      <c r="E72" s="24">
        <v>515.9</v>
      </c>
      <c r="F72" s="25">
        <f t="shared" si="3"/>
        <v>1547.6999999999998</v>
      </c>
      <c r="G72" s="14">
        <f t="shared" si="4"/>
        <v>205.4150905833167</v>
      </c>
      <c r="H72" s="14">
        <f t="shared" si="5"/>
        <v>256.76886322914589</v>
      </c>
    </row>
    <row r="73" spans="1:8" ht="24">
      <c r="A73" s="21" t="s">
        <v>37</v>
      </c>
      <c r="B73" s="30" t="s">
        <v>796</v>
      </c>
      <c r="C73" s="43" t="s">
        <v>7</v>
      </c>
      <c r="D73" s="41">
        <v>3</v>
      </c>
      <c r="E73" s="24">
        <v>218.9</v>
      </c>
      <c r="F73" s="25">
        <f t="shared" si="3"/>
        <v>656.7</v>
      </c>
      <c r="G73" s="14">
        <f t="shared" si="4"/>
        <v>87.159068285884928</v>
      </c>
      <c r="H73" s="14">
        <f t="shared" si="5"/>
        <v>108.94883535735616</v>
      </c>
    </row>
    <row r="74" spans="1:8" ht="24">
      <c r="A74" s="21" t="s">
        <v>39</v>
      </c>
      <c r="B74" s="30" t="s">
        <v>797</v>
      </c>
      <c r="C74" s="43" t="s">
        <v>7</v>
      </c>
      <c r="D74" s="41">
        <v>3</v>
      </c>
      <c r="E74" s="24">
        <v>131.44999999999999</v>
      </c>
      <c r="F74" s="25">
        <f t="shared" si="3"/>
        <v>394.34999999999997</v>
      </c>
      <c r="G74" s="14">
        <f t="shared" si="4"/>
        <v>52.339239498307776</v>
      </c>
      <c r="H74" s="14">
        <f t="shared" si="5"/>
        <v>65.424049372884724</v>
      </c>
    </row>
    <row r="75" spans="1:8" ht="36">
      <c r="A75" s="21" t="s">
        <v>41</v>
      </c>
      <c r="B75" s="30" t="s">
        <v>798</v>
      </c>
      <c r="C75" s="43" t="s">
        <v>7</v>
      </c>
      <c r="D75" s="41">
        <v>3</v>
      </c>
      <c r="E75" s="24">
        <v>219.89000000000001</v>
      </c>
      <c r="F75" s="25">
        <f t="shared" si="3"/>
        <v>659.67000000000007</v>
      </c>
      <c r="G75" s="14">
        <f t="shared" si="4"/>
        <v>87.553255026876371</v>
      </c>
      <c r="H75" s="14">
        <f t="shared" si="5"/>
        <v>109.44156878359547</v>
      </c>
    </row>
    <row r="76" spans="1:8" ht="48">
      <c r="A76" s="21" t="s">
        <v>43</v>
      </c>
      <c r="B76" s="33" t="s">
        <v>799</v>
      </c>
      <c r="C76" s="44" t="s">
        <v>7</v>
      </c>
      <c r="D76" s="44">
        <v>3</v>
      </c>
      <c r="E76" s="32">
        <v>295.89999999999998</v>
      </c>
      <c r="F76" s="25">
        <f t="shared" si="3"/>
        <v>887.69999999999993</v>
      </c>
      <c r="G76" s="14">
        <f t="shared" si="4"/>
        <v>117.81803702966353</v>
      </c>
      <c r="H76" s="14">
        <f t="shared" si="5"/>
        <v>147.27254628707942</v>
      </c>
    </row>
    <row r="77" spans="1:8">
      <c r="A77" s="21" t="s">
        <v>800</v>
      </c>
      <c r="B77" s="26" t="s">
        <v>801</v>
      </c>
      <c r="C77" s="23" t="s">
        <v>7</v>
      </c>
      <c r="D77" s="23">
        <v>3</v>
      </c>
      <c r="E77" s="24">
        <v>308</v>
      </c>
      <c r="F77" s="25">
        <f t="shared" si="3"/>
        <v>924</v>
      </c>
      <c r="G77" s="14">
        <f t="shared" si="4"/>
        <v>122.63587497511446</v>
      </c>
      <c r="H77" s="14">
        <f t="shared" si="5"/>
        <v>153.29484371889308</v>
      </c>
    </row>
    <row r="78" spans="1:8" ht="24">
      <c r="A78" s="21" t="s">
        <v>47</v>
      </c>
      <c r="B78" s="26" t="s">
        <v>802</v>
      </c>
      <c r="C78" s="23" t="s">
        <v>7</v>
      </c>
      <c r="D78" s="23">
        <v>3</v>
      </c>
      <c r="E78" s="38">
        <v>539</v>
      </c>
      <c r="F78" s="25">
        <f t="shared" si="3"/>
        <v>1617</v>
      </c>
      <c r="G78" s="14">
        <f t="shared" si="4"/>
        <v>214.61278120645031</v>
      </c>
      <c r="H78" s="14">
        <f t="shared" si="5"/>
        <v>268.26597650806286</v>
      </c>
    </row>
    <row r="79" spans="1:8" ht="36">
      <c r="A79" s="21" t="s">
        <v>51</v>
      </c>
      <c r="B79" s="26" t="s">
        <v>803</v>
      </c>
      <c r="C79" s="23" t="s">
        <v>7</v>
      </c>
      <c r="D79" s="23">
        <v>3</v>
      </c>
      <c r="E79" s="24">
        <v>699.05</v>
      </c>
      <c r="F79" s="25">
        <f t="shared" si="3"/>
        <v>2097.1499999999996</v>
      </c>
      <c r="G79" s="14">
        <f t="shared" si="4"/>
        <v>278.33963766673298</v>
      </c>
      <c r="H79" s="14">
        <f t="shared" si="5"/>
        <v>347.9245470834162</v>
      </c>
    </row>
    <row r="80" spans="1:8" ht="60">
      <c r="A80" s="21" t="s">
        <v>53</v>
      </c>
      <c r="B80" s="35" t="s">
        <v>804</v>
      </c>
      <c r="C80" s="41" t="s">
        <v>7</v>
      </c>
      <c r="D80" s="41">
        <v>3</v>
      </c>
      <c r="E80" s="24">
        <v>709.5</v>
      </c>
      <c r="F80" s="25">
        <f t="shared" si="3"/>
        <v>2128.5</v>
      </c>
      <c r="G80" s="14">
        <f t="shared" si="4"/>
        <v>282.50049771053153</v>
      </c>
      <c r="H80" s="14">
        <f t="shared" si="5"/>
        <v>353.12562213816443</v>
      </c>
    </row>
    <row r="81" spans="1:8" ht="24">
      <c r="A81" s="21" t="s">
        <v>55</v>
      </c>
      <c r="B81" s="33" t="s">
        <v>805</v>
      </c>
      <c r="C81" s="41" t="s">
        <v>7</v>
      </c>
      <c r="D81" s="21" t="s">
        <v>253</v>
      </c>
      <c r="E81" s="42">
        <v>138.49</v>
      </c>
      <c r="F81" s="25">
        <f t="shared" si="3"/>
        <v>415.47</v>
      </c>
      <c r="G81" s="14">
        <f t="shared" si="4"/>
        <v>55.142345212024686</v>
      </c>
      <c r="H81" s="14">
        <f t="shared" si="5"/>
        <v>68.927931515030863</v>
      </c>
    </row>
    <row r="82" spans="1:8">
      <c r="A82" s="21" t="s">
        <v>57</v>
      </c>
      <c r="B82" s="33" t="s">
        <v>806</v>
      </c>
      <c r="C82" s="41" t="s">
        <v>7</v>
      </c>
      <c r="D82" s="21" t="s">
        <v>259</v>
      </c>
      <c r="E82" s="24">
        <v>43.45</v>
      </c>
      <c r="F82" s="25">
        <f t="shared" si="3"/>
        <v>260.70000000000005</v>
      </c>
      <c r="G82" s="14">
        <f t="shared" si="4"/>
        <v>34.600836153693017</v>
      </c>
      <c r="H82" s="14">
        <f t="shared" si="5"/>
        <v>43.251045192116273</v>
      </c>
    </row>
    <row r="83" spans="1:8">
      <c r="A83" s="21" t="s">
        <v>59</v>
      </c>
      <c r="B83" s="37" t="s">
        <v>807</v>
      </c>
      <c r="C83" s="41" t="s">
        <v>7</v>
      </c>
      <c r="D83" s="41">
        <v>6</v>
      </c>
      <c r="E83" s="42">
        <v>43.45</v>
      </c>
      <c r="F83" s="25">
        <f t="shared" si="3"/>
        <v>260.70000000000005</v>
      </c>
      <c r="G83" s="14">
        <f t="shared" si="4"/>
        <v>34.600836153693017</v>
      </c>
      <c r="H83" s="14">
        <f t="shared" si="5"/>
        <v>43.251045192116273</v>
      </c>
    </row>
    <row r="84" spans="1:8" ht="36">
      <c r="A84" s="21" t="s">
        <v>61</v>
      </c>
      <c r="B84" s="33" t="s">
        <v>808</v>
      </c>
      <c r="C84" s="41" t="s">
        <v>211</v>
      </c>
      <c r="D84" s="21" t="s">
        <v>253</v>
      </c>
      <c r="E84" s="42">
        <v>511.5</v>
      </c>
      <c r="F84" s="25">
        <f t="shared" si="3"/>
        <v>1534.5</v>
      </c>
      <c r="G84" s="14">
        <f t="shared" si="4"/>
        <v>203.66314951224368</v>
      </c>
      <c r="H84" s="14">
        <f t="shared" si="5"/>
        <v>254.57893689030459</v>
      </c>
    </row>
    <row r="85" spans="1:8" ht="36">
      <c r="A85" s="21" t="s">
        <v>63</v>
      </c>
      <c r="B85" s="33" t="s">
        <v>809</v>
      </c>
      <c r="C85" s="41" t="s">
        <v>211</v>
      </c>
      <c r="D85" s="21" t="s">
        <v>253</v>
      </c>
      <c r="E85" s="24">
        <v>434.5</v>
      </c>
      <c r="F85" s="25">
        <f t="shared" si="3"/>
        <v>1303.5</v>
      </c>
      <c r="G85" s="14">
        <f t="shared" si="4"/>
        <v>173.00418076846506</v>
      </c>
      <c r="H85" s="14">
        <f t="shared" si="5"/>
        <v>216.25522596058133</v>
      </c>
    </row>
    <row r="86" spans="1:8" ht="36">
      <c r="A86" s="21" t="s">
        <v>65</v>
      </c>
      <c r="B86" s="30" t="s">
        <v>810</v>
      </c>
      <c r="C86" s="41" t="s">
        <v>211</v>
      </c>
      <c r="D86" s="41">
        <v>3</v>
      </c>
      <c r="E86" s="24">
        <v>1419</v>
      </c>
      <c r="F86" s="25">
        <f t="shared" si="3"/>
        <v>4257</v>
      </c>
      <c r="G86" s="14">
        <f t="shared" si="4"/>
        <v>565.00099542106307</v>
      </c>
      <c r="H86" s="14">
        <f t="shared" si="5"/>
        <v>706.25124427632886</v>
      </c>
    </row>
    <row r="87" spans="1:8" ht="24">
      <c r="A87" s="21" t="s">
        <v>67</v>
      </c>
      <c r="B87" s="33" t="s">
        <v>811</v>
      </c>
      <c r="C87" s="41" t="s">
        <v>7</v>
      </c>
      <c r="D87" s="41">
        <v>3</v>
      </c>
      <c r="E87" s="24">
        <v>87.45</v>
      </c>
      <c r="F87" s="25">
        <f t="shared" si="3"/>
        <v>262.35000000000002</v>
      </c>
      <c r="G87" s="14">
        <f t="shared" si="4"/>
        <v>34.819828787577144</v>
      </c>
      <c r="H87" s="14">
        <f t="shared" si="5"/>
        <v>43.524785984471428</v>
      </c>
    </row>
    <row r="88" spans="1:8" ht="24">
      <c r="A88" s="21" t="s">
        <v>69</v>
      </c>
      <c r="B88" s="37" t="s">
        <v>812</v>
      </c>
      <c r="C88" s="34" t="s">
        <v>211</v>
      </c>
      <c r="D88" s="31">
        <v>3</v>
      </c>
      <c r="E88" s="32">
        <v>123.2</v>
      </c>
      <c r="F88" s="25">
        <f t="shared" si="3"/>
        <v>369.6</v>
      </c>
      <c r="G88" s="14">
        <f t="shared" si="4"/>
        <v>49.054349990045793</v>
      </c>
      <c r="H88" s="14">
        <f t="shared" si="5"/>
        <v>61.317937487557245</v>
      </c>
    </row>
    <row r="89" spans="1:8">
      <c r="A89" s="21" t="s">
        <v>73</v>
      </c>
      <c r="B89" s="30" t="s">
        <v>813</v>
      </c>
      <c r="C89" s="23" t="s">
        <v>211</v>
      </c>
      <c r="D89" s="23">
        <v>3</v>
      </c>
      <c r="E89" s="36">
        <v>163.35</v>
      </c>
      <c r="F89" s="25">
        <f t="shared" si="3"/>
        <v>490.04999999999995</v>
      </c>
      <c r="G89" s="14">
        <f t="shared" si="4"/>
        <v>65.040812263587483</v>
      </c>
      <c r="H89" s="14">
        <f t="shared" si="5"/>
        <v>81.301015329484358</v>
      </c>
    </row>
    <row r="90" spans="1:8" ht="24">
      <c r="A90" s="21" t="s">
        <v>75</v>
      </c>
      <c r="B90" s="45" t="s">
        <v>814</v>
      </c>
      <c r="C90" s="41" t="s">
        <v>211</v>
      </c>
      <c r="D90" s="41">
        <v>12</v>
      </c>
      <c r="E90" s="38">
        <v>40.15</v>
      </c>
      <c r="F90" s="25">
        <f t="shared" si="3"/>
        <v>481.79999999999995</v>
      </c>
      <c r="G90" s="14">
        <f t="shared" si="4"/>
        <v>63.945849094166825</v>
      </c>
      <c r="H90" s="14">
        <f t="shared" si="5"/>
        <v>79.932311367708536</v>
      </c>
    </row>
    <row r="91" spans="1:8" ht="24">
      <c r="A91" s="21" t="s">
        <v>77</v>
      </c>
      <c r="B91" s="33" t="s">
        <v>815</v>
      </c>
      <c r="C91" s="43" t="s">
        <v>211</v>
      </c>
      <c r="D91" s="21" t="s">
        <v>253</v>
      </c>
      <c r="E91" s="24">
        <v>263.89</v>
      </c>
      <c r="F91" s="25">
        <f t="shared" si="3"/>
        <v>791.67</v>
      </c>
      <c r="G91" s="14">
        <f t="shared" si="4"/>
        <v>105.072665737607</v>
      </c>
      <c r="H91" s="14">
        <f t="shared" si="5"/>
        <v>131.34083217200873</v>
      </c>
    </row>
    <row r="92" spans="1:8" ht="48">
      <c r="A92" s="21" t="s">
        <v>80</v>
      </c>
      <c r="B92" s="37" t="s">
        <v>816</v>
      </c>
      <c r="C92" s="41" t="s">
        <v>7</v>
      </c>
      <c r="D92" s="41">
        <v>3</v>
      </c>
      <c r="E92" s="38">
        <v>391.6</v>
      </c>
      <c r="F92" s="25">
        <f t="shared" si="3"/>
        <v>1174.8000000000002</v>
      </c>
      <c r="G92" s="14">
        <f t="shared" si="4"/>
        <v>155.92275532550269</v>
      </c>
      <c r="H92" s="14">
        <f t="shared" si="5"/>
        <v>194.90344415687838</v>
      </c>
    </row>
    <row r="93" spans="1:8" ht="24">
      <c r="A93" s="21" t="s">
        <v>82</v>
      </c>
      <c r="B93" s="37" t="s">
        <v>817</v>
      </c>
      <c r="C93" s="34" t="s">
        <v>7</v>
      </c>
      <c r="D93" s="31">
        <v>3</v>
      </c>
      <c r="E93" s="32">
        <v>87.45</v>
      </c>
      <c r="F93" s="25">
        <f t="shared" si="3"/>
        <v>262.35000000000002</v>
      </c>
      <c r="G93" s="14">
        <f t="shared" si="4"/>
        <v>34.819828787577144</v>
      </c>
      <c r="H93" s="14">
        <f t="shared" si="5"/>
        <v>43.524785984471428</v>
      </c>
    </row>
    <row r="94" spans="1:8" ht="36">
      <c r="A94" s="21" t="s">
        <v>84</v>
      </c>
      <c r="B94" s="30" t="s">
        <v>818</v>
      </c>
      <c r="C94" s="41" t="s">
        <v>7</v>
      </c>
      <c r="D94" s="21" t="s">
        <v>253</v>
      </c>
      <c r="E94" s="24">
        <v>92.95</v>
      </c>
      <c r="F94" s="25">
        <f t="shared" si="3"/>
        <v>278.85000000000002</v>
      </c>
      <c r="G94" s="14">
        <f t="shared" si="4"/>
        <v>37.009755126418476</v>
      </c>
      <c r="H94" s="14">
        <f t="shared" si="5"/>
        <v>46.262193908023093</v>
      </c>
    </row>
    <row r="95" spans="1:8" ht="24">
      <c r="A95" s="21" t="s">
        <v>86</v>
      </c>
      <c r="B95" s="30" t="s">
        <v>819</v>
      </c>
      <c r="C95" s="41" t="s">
        <v>7</v>
      </c>
      <c r="D95" s="21" t="s">
        <v>253</v>
      </c>
      <c r="E95" s="24">
        <v>101.64</v>
      </c>
      <c r="F95" s="25">
        <f t="shared" si="3"/>
        <v>304.92</v>
      </c>
      <c r="G95" s="14">
        <f t="shared" si="4"/>
        <v>40.469838741787775</v>
      </c>
      <c r="H95" s="14">
        <f t="shared" si="5"/>
        <v>50.587298427234721</v>
      </c>
    </row>
    <row r="96" spans="1:8" ht="24">
      <c r="A96" s="21" t="s">
        <v>88</v>
      </c>
      <c r="B96" s="37" t="s">
        <v>820</v>
      </c>
      <c r="C96" s="41" t="s">
        <v>7</v>
      </c>
      <c r="D96" s="21" t="s">
        <v>253</v>
      </c>
      <c r="E96" s="24">
        <v>65.89</v>
      </c>
      <c r="F96" s="25">
        <f t="shared" si="3"/>
        <v>197.67000000000002</v>
      </c>
      <c r="G96" s="14">
        <f t="shared" si="4"/>
        <v>26.235317539319134</v>
      </c>
      <c r="H96" s="14">
        <f t="shared" si="5"/>
        <v>32.794146924148919</v>
      </c>
    </row>
    <row r="97" spans="1:8" ht="24">
      <c r="A97" s="21" t="s">
        <v>90</v>
      </c>
      <c r="B97" s="37" t="s">
        <v>821</v>
      </c>
      <c r="C97" s="41" t="s">
        <v>7</v>
      </c>
      <c r="D97" s="21" t="s">
        <v>253</v>
      </c>
      <c r="E97" s="24">
        <v>65.45</v>
      </c>
      <c r="F97" s="25">
        <f t="shared" si="3"/>
        <v>196.35000000000002</v>
      </c>
      <c r="G97" s="14">
        <f t="shared" si="4"/>
        <v>26.060123432211828</v>
      </c>
      <c r="H97" s="14">
        <f t="shared" si="5"/>
        <v>32.575154290264784</v>
      </c>
    </row>
    <row r="98" spans="1:8" ht="36">
      <c r="A98" s="21" t="s">
        <v>92</v>
      </c>
      <c r="B98" s="37" t="s">
        <v>822</v>
      </c>
      <c r="C98" s="41" t="s">
        <v>7</v>
      </c>
      <c r="D98" s="41">
        <v>3</v>
      </c>
      <c r="E98" s="42">
        <v>142.44999999999999</v>
      </c>
      <c r="F98" s="25">
        <f t="shared" si="3"/>
        <v>427.34999999999997</v>
      </c>
      <c r="G98" s="14">
        <f t="shared" si="4"/>
        <v>56.719092175990433</v>
      </c>
      <c r="H98" s="14">
        <f t="shared" si="5"/>
        <v>70.898865219988039</v>
      </c>
    </row>
    <row r="99" spans="1:8" ht="60">
      <c r="A99" s="21" t="s">
        <v>94</v>
      </c>
      <c r="B99" s="33" t="s">
        <v>823</v>
      </c>
      <c r="C99" s="41" t="s">
        <v>211</v>
      </c>
      <c r="D99" s="21" t="s">
        <v>253</v>
      </c>
      <c r="E99" s="42">
        <v>359.15</v>
      </c>
      <c r="F99" s="25">
        <f t="shared" si="3"/>
        <v>1077.4499999999998</v>
      </c>
      <c r="G99" s="14">
        <f t="shared" si="4"/>
        <v>143.00218992633881</v>
      </c>
      <c r="H99" s="14">
        <f t="shared" si="5"/>
        <v>178.75273740792352</v>
      </c>
    </row>
    <row r="100" spans="1:8" ht="36">
      <c r="A100" s="21" t="s">
        <v>96</v>
      </c>
      <c r="B100" s="33" t="s">
        <v>824</v>
      </c>
      <c r="C100" s="41" t="s">
        <v>211</v>
      </c>
      <c r="D100" s="21" t="s">
        <v>253</v>
      </c>
      <c r="E100" s="42">
        <v>174.9</v>
      </c>
      <c r="F100" s="25">
        <f t="shared" si="3"/>
        <v>524.70000000000005</v>
      </c>
      <c r="G100" s="14">
        <f t="shared" si="4"/>
        <v>69.639657575154288</v>
      </c>
      <c r="H100" s="14">
        <f t="shared" si="5"/>
        <v>87.049571968942857</v>
      </c>
    </row>
    <row r="101" spans="1:8" ht="24">
      <c r="A101" s="21" t="s">
        <v>98</v>
      </c>
      <c r="B101" s="30" t="s">
        <v>825</v>
      </c>
      <c r="C101" s="41" t="s">
        <v>211</v>
      </c>
      <c r="D101" s="21" t="s">
        <v>253</v>
      </c>
      <c r="E101" s="24">
        <v>87.12</v>
      </c>
      <c r="F101" s="25">
        <f t="shared" si="3"/>
        <v>261.36</v>
      </c>
      <c r="G101" s="14">
        <f t="shared" si="4"/>
        <v>34.688433207246668</v>
      </c>
      <c r="H101" s="14">
        <f t="shared" si="5"/>
        <v>43.360541509058336</v>
      </c>
    </row>
    <row r="102" spans="1:8" ht="36">
      <c r="A102" s="21" t="s">
        <v>100</v>
      </c>
      <c r="B102" s="30" t="s">
        <v>826</v>
      </c>
      <c r="C102" s="41" t="s">
        <v>7</v>
      </c>
      <c r="D102" s="21" t="s">
        <v>253</v>
      </c>
      <c r="E102" s="24">
        <v>658.9</v>
      </c>
      <c r="F102" s="25">
        <f t="shared" si="3"/>
        <v>1976.6999999999998</v>
      </c>
      <c r="G102" s="14">
        <f t="shared" si="4"/>
        <v>262.35317539319129</v>
      </c>
      <c r="H102" s="14">
        <f t="shared" si="5"/>
        <v>327.94146924148913</v>
      </c>
    </row>
    <row r="103" spans="1:8" ht="48">
      <c r="A103" s="21" t="s">
        <v>104</v>
      </c>
      <c r="B103" s="30" t="s">
        <v>827</v>
      </c>
      <c r="C103" s="31" t="s">
        <v>7</v>
      </c>
      <c r="D103" s="31">
        <v>3</v>
      </c>
      <c r="E103" s="32">
        <v>126.5</v>
      </c>
      <c r="F103" s="25">
        <f t="shared" si="3"/>
        <v>379.5</v>
      </c>
      <c r="G103" s="14">
        <f t="shared" si="4"/>
        <v>50.368305793350586</v>
      </c>
      <c r="H103" s="14">
        <f t="shared" si="5"/>
        <v>62.960382241688237</v>
      </c>
    </row>
    <row r="104" spans="1:8" ht="48">
      <c r="A104" s="21" t="s">
        <v>106</v>
      </c>
      <c r="B104" s="30" t="s">
        <v>828</v>
      </c>
      <c r="C104" s="31" t="s">
        <v>7</v>
      </c>
      <c r="D104" s="31">
        <v>3</v>
      </c>
      <c r="E104" s="32">
        <v>121</v>
      </c>
      <c r="F104" s="25">
        <f t="shared" si="3"/>
        <v>363</v>
      </c>
      <c r="G104" s="14">
        <f t="shared" si="4"/>
        <v>48.178379454509255</v>
      </c>
      <c r="H104" s="14">
        <f t="shared" si="5"/>
        <v>60.222974318136565</v>
      </c>
    </row>
    <row r="105" spans="1:8" ht="36">
      <c r="A105" s="21" t="s">
        <v>108</v>
      </c>
      <c r="B105" s="33" t="s">
        <v>829</v>
      </c>
      <c r="C105" s="34" t="s">
        <v>7</v>
      </c>
      <c r="D105" s="31">
        <v>3</v>
      </c>
      <c r="E105" s="32">
        <v>121</v>
      </c>
      <c r="F105" s="25">
        <f t="shared" si="3"/>
        <v>363</v>
      </c>
      <c r="G105" s="14">
        <f t="shared" si="4"/>
        <v>48.178379454509255</v>
      </c>
      <c r="H105" s="14">
        <f t="shared" si="5"/>
        <v>60.222974318136565</v>
      </c>
    </row>
    <row r="106" spans="1:8" ht="24">
      <c r="A106" s="21" t="s">
        <v>110</v>
      </c>
      <c r="B106" s="30" t="s">
        <v>830</v>
      </c>
      <c r="C106" s="23" t="s">
        <v>7</v>
      </c>
      <c r="D106" s="23">
        <v>3</v>
      </c>
      <c r="E106" s="24">
        <v>121</v>
      </c>
      <c r="F106" s="25">
        <f t="shared" si="3"/>
        <v>363</v>
      </c>
      <c r="G106" s="14">
        <f t="shared" si="4"/>
        <v>48.178379454509255</v>
      </c>
      <c r="H106" s="14">
        <f t="shared" si="5"/>
        <v>60.222974318136565</v>
      </c>
    </row>
    <row r="107" spans="1:8" ht="36">
      <c r="A107" s="21" t="s">
        <v>112</v>
      </c>
      <c r="B107" s="35" t="s">
        <v>831</v>
      </c>
      <c r="C107" s="23" t="s">
        <v>7</v>
      </c>
      <c r="D107" s="23">
        <v>3</v>
      </c>
      <c r="E107" s="36">
        <v>121</v>
      </c>
      <c r="F107" s="25">
        <f t="shared" si="3"/>
        <v>363</v>
      </c>
      <c r="G107" s="14">
        <f t="shared" si="4"/>
        <v>48.178379454509255</v>
      </c>
      <c r="H107" s="14">
        <f t="shared" si="5"/>
        <v>60.222974318136565</v>
      </c>
    </row>
    <row r="108" spans="1:8" ht="48">
      <c r="A108" s="21" t="s">
        <v>114</v>
      </c>
      <c r="B108" s="30" t="s">
        <v>832</v>
      </c>
      <c r="C108" s="43" t="s">
        <v>7</v>
      </c>
      <c r="D108" s="41">
        <v>3</v>
      </c>
      <c r="E108" s="24">
        <v>451</v>
      </c>
      <c r="F108" s="25">
        <f t="shared" si="3"/>
        <v>1353</v>
      </c>
      <c r="G108" s="14">
        <f t="shared" si="4"/>
        <v>179.57395978498903</v>
      </c>
      <c r="H108" s="14">
        <f t="shared" si="5"/>
        <v>224.46744973123629</v>
      </c>
    </row>
    <row r="109" spans="1:8" ht="36">
      <c r="A109" s="21" t="s">
        <v>116</v>
      </c>
      <c r="B109" s="33" t="s">
        <v>833</v>
      </c>
      <c r="C109" s="43" t="s">
        <v>7</v>
      </c>
      <c r="D109" s="41">
        <v>3</v>
      </c>
      <c r="E109" s="24">
        <v>302.5</v>
      </c>
      <c r="F109" s="25">
        <f t="shared" si="3"/>
        <v>907.5</v>
      </c>
      <c r="G109" s="14">
        <f t="shared" si="4"/>
        <v>120.44594863627313</v>
      </c>
      <c r="H109" s="14">
        <f t="shared" si="5"/>
        <v>150.55743579534141</v>
      </c>
    </row>
    <row r="110" spans="1:8" ht="36">
      <c r="A110" s="21" t="s">
        <v>118</v>
      </c>
      <c r="B110" s="37" t="s">
        <v>834</v>
      </c>
      <c r="C110" s="31" t="s">
        <v>7</v>
      </c>
      <c r="D110" s="31">
        <v>3</v>
      </c>
      <c r="E110" s="36">
        <v>206.8</v>
      </c>
      <c r="F110" s="25">
        <f t="shared" si="3"/>
        <v>620.40000000000009</v>
      </c>
      <c r="G110" s="14">
        <f t="shared" si="4"/>
        <v>82.341230340434009</v>
      </c>
      <c r="H110" s="14">
        <f t="shared" si="5"/>
        <v>102.9265379255425</v>
      </c>
    </row>
    <row r="111" spans="1:8" ht="36">
      <c r="A111" s="21" t="s">
        <v>120</v>
      </c>
      <c r="B111" s="37" t="s">
        <v>835</v>
      </c>
      <c r="C111" s="31" t="s">
        <v>7</v>
      </c>
      <c r="D111" s="31">
        <v>3</v>
      </c>
      <c r="E111" s="38">
        <v>471.35</v>
      </c>
      <c r="F111" s="25">
        <f t="shared" si="3"/>
        <v>1414.0500000000002</v>
      </c>
      <c r="G111" s="14">
        <f t="shared" si="4"/>
        <v>187.67668723870199</v>
      </c>
      <c r="H111" s="14">
        <f t="shared" si="5"/>
        <v>234.59585904837749</v>
      </c>
    </row>
    <row r="112" spans="1:8" ht="48">
      <c r="A112" s="21" t="s">
        <v>122</v>
      </c>
      <c r="B112" s="30" t="s">
        <v>836</v>
      </c>
      <c r="C112" s="34" t="s">
        <v>7</v>
      </c>
      <c r="D112" s="31">
        <v>3</v>
      </c>
      <c r="E112" s="47">
        <v>2486</v>
      </c>
      <c r="F112" s="25">
        <f t="shared" si="3"/>
        <v>7458</v>
      </c>
      <c r="G112" s="14">
        <f t="shared" si="4"/>
        <v>989.84670515628102</v>
      </c>
      <c r="H112" s="14">
        <f t="shared" si="5"/>
        <v>1237.3083814453512</v>
      </c>
    </row>
    <row r="113" spans="1:8">
      <c r="A113" s="21" t="s">
        <v>124</v>
      </c>
      <c r="B113" s="35" t="s">
        <v>837</v>
      </c>
      <c r="C113" s="41" t="s">
        <v>7</v>
      </c>
      <c r="D113" s="41">
        <v>12</v>
      </c>
      <c r="E113" s="24">
        <v>20.350000000000001</v>
      </c>
      <c r="F113" s="25">
        <f t="shared" si="3"/>
        <v>244.20000000000002</v>
      </c>
      <c r="G113" s="14">
        <f t="shared" si="4"/>
        <v>32.410909814851685</v>
      </c>
      <c r="H113" s="14">
        <f t="shared" si="5"/>
        <v>40.513637268564608</v>
      </c>
    </row>
    <row r="114" spans="1:8">
      <c r="A114" s="21" t="s">
        <v>126</v>
      </c>
      <c r="B114" s="35" t="s">
        <v>838</v>
      </c>
      <c r="C114" s="41" t="s">
        <v>7</v>
      </c>
      <c r="D114" s="41">
        <v>12</v>
      </c>
      <c r="E114" s="24">
        <v>20.350000000000001</v>
      </c>
      <c r="F114" s="25">
        <f t="shared" si="3"/>
        <v>244.20000000000002</v>
      </c>
      <c r="G114" s="14">
        <f t="shared" si="4"/>
        <v>32.410909814851685</v>
      </c>
      <c r="H114" s="14">
        <f t="shared" si="5"/>
        <v>40.513637268564608</v>
      </c>
    </row>
    <row r="115" spans="1:8" ht="36">
      <c r="A115" s="21" t="s">
        <v>134</v>
      </c>
      <c r="B115" s="33" t="s">
        <v>839</v>
      </c>
      <c r="C115" s="43" t="s">
        <v>7</v>
      </c>
      <c r="D115" s="41">
        <v>3</v>
      </c>
      <c r="E115" s="24">
        <v>207.9</v>
      </c>
      <c r="F115" s="25">
        <f t="shared" si="3"/>
        <v>623.70000000000005</v>
      </c>
      <c r="G115" s="14">
        <f t="shared" si="4"/>
        <v>82.779215608202264</v>
      </c>
      <c r="H115" s="14">
        <f t="shared" si="5"/>
        <v>103.47401951025283</v>
      </c>
    </row>
    <row r="116" spans="1:8">
      <c r="A116" s="39" t="s">
        <v>840</v>
      </c>
      <c r="B116" s="40"/>
      <c r="C116" s="39"/>
      <c r="D116" s="39"/>
      <c r="E116" s="39"/>
      <c r="F116" s="29">
        <f>SUM(F58:F115)</f>
        <v>63703.199999999983</v>
      </c>
      <c r="G116" s="14">
        <f t="shared" si="4"/>
        <v>8454.8676089986038</v>
      </c>
      <c r="H116" s="14">
        <f t="shared" si="5"/>
        <v>10568.584511248255</v>
      </c>
    </row>
    <row r="117" spans="1:8" ht="15.75">
      <c r="A117" s="64"/>
      <c r="B117" s="65"/>
      <c r="C117" s="23"/>
      <c r="D117" s="23"/>
      <c r="E117" s="66" t="s">
        <v>679</v>
      </c>
      <c r="F117" s="168">
        <f>SUM(F116,F56)</f>
        <v>77811.689999999988</v>
      </c>
      <c r="G117" s="14">
        <f t="shared" si="4"/>
        <v>10327.386024288271</v>
      </c>
      <c r="H117" s="122">
        <f t="shared" si="5"/>
        <v>12909.232530360339</v>
      </c>
    </row>
  </sheetData>
  <mergeCells count="1">
    <mergeCell ref="A56:B56"/>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3138-30C1-4382-8974-3225A7AA2DD1}">
  <dimension ref="A1:G18"/>
  <sheetViews>
    <sheetView workbookViewId="0">
      <selection activeCell="F30" sqref="F30"/>
    </sheetView>
  </sheetViews>
  <sheetFormatPr defaultRowHeight="15"/>
  <cols>
    <col min="2" max="2" width="37.28515625" bestFit="1" customWidth="1"/>
    <col min="3" max="4" width="9.28515625" bestFit="1" customWidth="1"/>
    <col min="5" max="5" width="11.28515625" bestFit="1" customWidth="1"/>
    <col min="6" max="6" width="20.28515625" bestFit="1" customWidth="1"/>
    <col min="7" max="7" width="13.28515625" bestFit="1" customWidth="1"/>
  </cols>
  <sheetData>
    <row r="1" spans="1:7">
      <c r="A1" s="127"/>
      <c r="B1" s="128" t="s">
        <v>933</v>
      </c>
      <c r="C1" s="129"/>
      <c r="D1" s="130"/>
      <c r="E1" s="131"/>
      <c r="F1" s="132"/>
    </row>
    <row r="2" spans="1:7">
      <c r="A2" s="3"/>
      <c r="B2" s="4"/>
      <c r="C2" s="72"/>
      <c r="D2" s="81"/>
      <c r="E2" s="86"/>
      <c r="F2" s="87"/>
    </row>
    <row r="3" spans="1:7" ht="24.75">
      <c r="A3" s="68" t="s">
        <v>8</v>
      </c>
      <c r="B3" s="69" t="s">
        <v>9</v>
      </c>
      <c r="C3" s="120" t="s">
        <v>10</v>
      </c>
      <c r="D3" s="182" t="s">
        <v>1147</v>
      </c>
      <c r="E3" s="183" t="s">
        <v>921</v>
      </c>
      <c r="F3" s="185" t="s">
        <v>1152</v>
      </c>
    </row>
    <row r="4" spans="1:7">
      <c r="A4" s="5"/>
      <c r="B4" s="6"/>
      <c r="C4" s="73"/>
      <c r="D4" s="82"/>
      <c r="E4" s="89"/>
      <c r="F4" s="90"/>
    </row>
    <row r="5" spans="1:7">
      <c r="A5" s="7"/>
      <c r="B5" s="8"/>
      <c r="C5" s="74"/>
      <c r="D5" s="83"/>
      <c r="E5" s="91"/>
      <c r="F5" s="92"/>
    </row>
    <row r="6" spans="1:7">
      <c r="A6" s="70" t="s">
        <v>0</v>
      </c>
      <c r="B6" s="54" t="s">
        <v>923</v>
      </c>
      <c r="C6" s="123">
        <v>1</v>
      </c>
      <c r="D6" s="124">
        <v>1004</v>
      </c>
      <c r="E6" s="125">
        <v>1004</v>
      </c>
      <c r="F6" s="125">
        <f t="shared" ref="F6:F16" si="0">1.25*E6</f>
        <v>1255</v>
      </c>
    </row>
    <row r="7" spans="1:7">
      <c r="A7" s="70" t="s">
        <v>1</v>
      </c>
      <c r="B7" s="54" t="s">
        <v>924</v>
      </c>
      <c r="C7" s="75">
        <v>8</v>
      </c>
      <c r="D7" s="84">
        <v>317.74</v>
      </c>
      <c r="E7" s="89">
        <f>D7*C7</f>
        <v>2541.92</v>
      </c>
      <c r="F7" s="89">
        <f t="shared" si="0"/>
        <v>3177.4</v>
      </c>
    </row>
    <row r="8" spans="1:7">
      <c r="A8" s="70" t="s">
        <v>3</v>
      </c>
      <c r="B8" s="54" t="s">
        <v>925</v>
      </c>
      <c r="C8" s="75">
        <v>1</v>
      </c>
      <c r="D8" s="84">
        <v>1403.95</v>
      </c>
      <c r="E8" s="89">
        <v>1403.95</v>
      </c>
      <c r="F8" s="89">
        <f t="shared" si="0"/>
        <v>1754.9375</v>
      </c>
    </row>
    <row r="9" spans="1:7">
      <c r="A9" s="70" t="s">
        <v>5</v>
      </c>
      <c r="B9" s="54" t="s">
        <v>926</v>
      </c>
      <c r="C9" s="75">
        <v>1</v>
      </c>
      <c r="D9" s="84">
        <v>4715</v>
      </c>
      <c r="E9" s="89">
        <v>4715</v>
      </c>
      <c r="F9" s="89">
        <f t="shared" si="0"/>
        <v>5893.75</v>
      </c>
    </row>
    <row r="10" spans="1:7">
      <c r="A10" s="70" t="s">
        <v>15</v>
      </c>
      <c r="B10" s="54" t="s">
        <v>927</v>
      </c>
      <c r="C10" s="75">
        <v>1</v>
      </c>
      <c r="D10" s="84">
        <v>846.68</v>
      </c>
      <c r="E10" s="89">
        <v>846.68</v>
      </c>
      <c r="F10" s="89">
        <f t="shared" si="0"/>
        <v>1058.3499999999999</v>
      </c>
      <c r="G10" s="136"/>
    </row>
    <row r="11" spans="1:7">
      <c r="A11" s="70" t="s">
        <v>17</v>
      </c>
      <c r="B11" s="54" t="s">
        <v>928</v>
      </c>
      <c r="C11" s="75">
        <v>1</v>
      </c>
      <c r="D11" s="84">
        <v>398.39</v>
      </c>
      <c r="E11" s="89">
        <v>398.39</v>
      </c>
      <c r="F11" s="89">
        <f t="shared" si="0"/>
        <v>497.98749999999995</v>
      </c>
      <c r="G11" s="136"/>
    </row>
    <row r="12" spans="1:7">
      <c r="A12" s="70" t="s">
        <v>19</v>
      </c>
      <c r="B12" s="54" t="s">
        <v>929</v>
      </c>
      <c r="C12" s="75">
        <v>1</v>
      </c>
      <c r="D12" s="84">
        <v>3368.16</v>
      </c>
      <c r="E12" s="89">
        <v>3368.16</v>
      </c>
      <c r="F12" s="89">
        <f t="shared" si="0"/>
        <v>4210.2</v>
      </c>
    </row>
    <row r="13" spans="1:7">
      <c r="A13" s="70" t="s">
        <v>21</v>
      </c>
      <c r="B13" s="54" t="s">
        <v>930</v>
      </c>
      <c r="C13" s="75">
        <v>1</v>
      </c>
      <c r="D13" s="84">
        <v>817.49</v>
      </c>
      <c r="E13" s="89">
        <v>817.49</v>
      </c>
      <c r="F13" s="89">
        <f t="shared" si="0"/>
        <v>1021.8625</v>
      </c>
    </row>
    <row r="14" spans="1:7">
      <c r="A14" s="70" t="s">
        <v>23</v>
      </c>
      <c r="B14" s="54" t="s">
        <v>931</v>
      </c>
      <c r="C14" s="75">
        <v>1</v>
      </c>
      <c r="D14" s="84">
        <v>2424.0500000000002</v>
      </c>
      <c r="E14" s="89">
        <v>2424.0500000000002</v>
      </c>
      <c r="F14" s="89">
        <f t="shared" si="0"/>
        <v>3030.0625</v>
      </c>
    </row>
    <row r="15" spans="1:7">
      <c r="A15" s="70" t="s">
        <v>25</v>
      </c>
      <c r="B15" s="54" t="s">
        <v>1161</v>
      </c>
      <c r="C15" s="75">
        <v>1</v>
      </c>
      <c r="D15" s="84">
        <v>199.09</v>
      </c>
      <c r="E15" s="89">
        <v>199.09</v>
      </c>
      <c r="F15" s="89">
        <f>1.25*E15</f>
        <v>248.86250000000001</v>
      </c>
    </row>
    <row r="16" spans="1:7">
      <c r="A16" s="70" t="s">
        <v>27</v>
      </c>
      <c r="B16" s="54" t="s">
        <v>1162</v>
      </c>
      <c r="C16" s="75">
        <v>1</v>
      </c>
      <c r="D16" s="84">
        <v>132.72</v>
      </c>
      <c r="E16" s="89">
        <v>132.72</v>
      </c>
      <c r="F16" s="89">
        <f t="shared" si="0"/>
        <v>165.9</v>
      </c>
    </row>
    <row r="17" spans="1:6">
      <c r="A17" s="70"/>
      <c r="B17" s="54"/>
      <c r="C17" s="75"/>
      <c r="D17" s="84"/>
      <c r="E17" s="89"/>
      <c r="F17" s="89"/>
    </row>
    <row r="18" spans="1:6">
      <c r="A18" s="70"/>
      <c r="B18" s="54" t="s">
        <v>920</v>
      </c>
      <c r="C18" s="75"/>
      <c r="D18" s="84"/>
      <c r="E18" s="89"/>
      <c r="F18" s="126">
        <f>SUM(F6:F16)</f>
        <v>22314.3125</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D0260-3F9F-4F97-9B37-6C776BA55031}">
  <dimension ref="A1:J47"/>
  <sheetViews>
    <sheetView topLeftCell="A51" workbookViewId="0">
      <selection activeCell="J47" sqref="J47"/>
    </sheetView>
  </sheetViews>
  <sheetFormatPr defaultRowHeight="15"/>
  <cols>
    <col min="3" max="3" width="67.85546875" customWidth="1"/>
    <col min="6" max="6" width="11.140625" customWidth="1"/>
    <col min="7" max="7" width="10.140625" bestFit="1" customWidth="1"/>
    <col min="8" max="8" width="16.5703125" style="167" customWidth="1"/>
    <col min="9" max="9" width="19.42578125" style="163" customWidth="1"/>
    <col min="10" max="10" width="16.5703125" style="164" customWidth="1"/>
  </cols>
  <sheetData>
    <row r="1" spans="1:10">
      <c r="A1" s="142" t="s">
        <v>0</v>
      </c>
      <c r="B1" s="143"/>
      <c r="C1" s="143" t="s">
        <v>934</v>
      </c>
      <c r="D1" s="142"/>
      <c r="E1" s="142"/>
      <c r="F1" s="142"/>
      <c r="G1" s="142"/>
      <c r="H1" s="135"/>
    </row>
    <row r="2" spans="1:10">
      <c r="A2" s="72"/>
      <c r="B2" s="144"/>
      <c r="C2" s="145"/>
      <c r="D2" s="72"/>
      <c r="E2" s="72"/>
      <c r="F2" s="158"/>
      <c r="G2" s="81"/>
      <c r="H2" s="81"/>
    </row>
    <row r="3" spans="1:10" ht="38.25" customHeight="1">
      <c r="A3" s="205" t="s">
        <v>935</v>
      </c>
      <c r="B3" s="205"/>
      <c r="C3" s="147" t="s">
        <v>936</v>
      </c>
      <c r="D3" s="147" t="s">
        <v>937</v>
      </c>
      <c r="E3" s="147" t="s">
        <v>938</v>
      </c>
      <c r="F3" s="188" t="s">
        <v>966</v>
      </c>
      <c r="G3" s="189" t="s">
        <v>1154</v>
      </c>
      <c r="H3" s="133" t="s">
        <v>967</v>
      </c>
      <c r="I3" s="140" t="s">
        <v>1155</v>
      </c>
      <c r="J3" s="162" t="s">
        <v>1156</v>
      </c>
    </row>
    <row r="4" spans="1:10">
      <c r="A4" s="72"/>
      <c r="B4" s="144"/>
      <c r="C4" s="145"/>
      <c r="D4" s="72"/>
      <c r="E4" s="72"/>
      <c r="F4" s="159"/>
      <c r="G4" s="158"/>
      <c r="H4" s="158"/>
    </row>
    <row r="5" spans="1:10">
      <c r="A5" s="72"/>
      <c r="B5" s="144"/>
      <c r="D5" s="72"/>
      <c r="E5" s="72"/>
      <c r="F5" s="159"/>
      <c r="G5" s="158"/>
      <c r="H5" s="158"/>
    </row>
    <row r="6" spans="1:10">
      <c r="A6" s="72" t="s">
        <v>0</v>
      </c>
      <c r="B6" s="144">
        <v>1</v>
      </c>
      <c r="C6" s="148" t="s">
        <v>939</v>
      </c>
      <c r="D6" s="149"/>
      <c r="E6" s="150"/>
      <c r="F6" s="160"/>
      <c r="G6" s="150"/>
      <c r="H6" s="150"/>
    </row>
    <row r="7" spans="1:10" ht="409.5">
      <c r="A7" s="72"/>
      <c r="B7" s="144"/>
      <c r="C7" s="151" t="s">
        <v>940</v>
      </c>
      <c r="D7" s="152" t="s">
        <v>7</v>
      </c>
      <c r="E7" s="150">
        <v>1</v>
      </c>
      <c r="F7" s="153">
        <v>137627</v>
      </c>
      <c r="G7" s="150">
        <v>137627</v>
      </c>
      <c r="H7" s="150">
        <f>F7/7.5345</f>
        <v>18266.241953679739</v>
      </c>
      <c r="I7" s="163">
        <f>G7/7.5345</f>
        <v>18266.241953679739</v>
      </c>
      <c r="J7" s="163">
        <f>I7*1.25</f>
        <v>22832.802442099673</v>
      </c>
    </row>
    <row r="8" spans="1:10">
      <c r="A8" s="72"/>
      <c r="B8" s="144"/>
      <c r="C8" s="151"/>
      <c r="D8" s="152"/>
      <c r="E8" s="150"/>
      <c r="F8" s="153"/>
      <c r="G8" s="150"/>
      <c r="H8" s="150"/>
      <c r="J8" s="163">
        <f t="shared" ref="J8:J45" si="0">I8*1.25</f>
        <v>0</v>
      </c>
    </row>
    <row r="9" spans="1:10">
      <c r="A9" s="72" t="s">
        <v>0</v>
      </c>
      <c r="B9" s="144">
        <v>2</v>
      </c>
      <c r="C9" s="148" t="s">
        <v>941</v>
      </c>
      <c r="D9" s="149"/>
      <c r="E9" s="150"/>
      <c r="F9" s="160"/>
      <c r="G9" s="150"/>
      <c r="H9" s="150"/>
      <c r="J9" s="163">
        <f t="shared" si="0"/>
        <v>0</v>
      </c>
    </row>
    <row r="10" spans="1:10" ht="252">
      <c r="A10" s="72"/>
      <c r="B10" s="144"/>
      <c r="C10" s="151" t="s">
        <v>942</v>
      </c>
      <c r="D10" s="152" t="s">
        <v>7</v>
      </c>
      <c r="E10" s="150">
        <v>1</v>
      </c>
      <c r="F10" s="153">
        <v>48217</v>
      </c>
      <c r="G10" s="150">
        <v>48217</v>
      </c>
      <c r="H10" s="150">
        <f t="shared" ref="H10:H43" si="1">F10/7.5345</f>
        <v>6399.4956533280238</v>
      </c>
      <c r="I10" s="163">
        <f>G10/7.5345</f>
        <v>6399.4956533280238</v>
      </c>
      <c r="J10" s="163">
        <f t="shared" si="0"/>
        <v>7999.3695666600297</v>
      </c>
    </row>
    <row r="11" spans="1:10">
      <c r="A11" s="72"/>
      <c r="B11" s="144"/>
      <c r="C11" s="154"/>
      <c r="D11" s="152"/>
      <c r="E11" s="150"/>
      <c r="F11" s="153"/>
      <c r="G11" s="150"/>
      <c r="H11" s="150"/>
      <c r="J11" s="163">
        <f t="shared" si="0"/>
        <v>0</v>
      </c>
    </row>
    <row r="12" spans="1:10">
      <c r="A12" s="72" t="s">
        <v>0</v>
      </c>
      <c r="B12" s="144">
        <v>3</v>
      </c>
      <c r="C12" s="154" t="s">
        <v>943</v>
      </c>
      <c r="D12" s="152"/>
      <c r="E12" s="150"/>
      <c r="F12" s="153"/>
      <c r="G12" s="150"/>
      <c r="H12" s="150"/>
      <c r="J12" s="163">
        <f t="shared" si="0"/>
        <v>0</v>
      </c>
    </row>
    <row r="13" spans="1:10" ht="240">
      <c r="A13" s="72"/>
      <c r="B13" s="144"/>
      <c r="C13" s="151" t="s">
        <v>944</v>
      </c>
      <c r="D13" s="152" t="s">
        <v>7</v>
      </c>
      <c r="E13" s="150">
        <v>1</v>
      </c>
      <c r="F13" s="153">
        <v>19059</v>
      </c>
      <c r="G13" s="150">
        <v>19059</v>
      </c>
      <c r="H13" s="150">
        <f t="shared" si="1"/>
        <v>2529.5640055743579</v>
      </c>
      <c r="I13" s="163">
        <f>G13/7.5345</f>
        <v>2529.5640055743579</v>
      </c>
      <c r="J13" s="163">
        <f t="shared" si="0"/>
        <v>3161.9550069679472</v>
      </c>
    </row>
    <row r="14" spans="1:10">
      <c r="A14" s="72"/>
      <c r="B14" s="144"/>
      <c r="C14" s="151"/>
      <c r="D14" s="152"/>
      <c r="E14" s="150"/>
      <c r="F14" s="153"/>
      <c r="G14" s="150"/>
      <c r="H14" s="150"/>
      <c r="J14" s="163">
        <f t="shared" si="0"/>
        <v>0</v>
      </c>
    </row>
    <row r="15" spans="1:10">
      <c r="A15" s="72" t="s">
        <v>0</v>
      </c>
      <c r="B15" s="144">
        <v>4</v>
      </c>
      <c r="C15" s="154" t="s">
        <v>945</v>
      </c>
      <c r="D15" s="152"/>
      <c r="E15" s="150"/>
      <c r="F15" s="153"/>
      <c r="G15" s="150"/>
      <c r="H15" s="150"/>
      <c r="J15" s="163">
        <f t="shared" si="0"/>
        <v>0</v>
      </c>
    </row>
    <row r="16" spans="1:10" ht="312">
      <c r="A16" s="72"/>
      <c r="B16" s="144"/>
      <c r="C16" s="151" t="s">
        <v>946</v>
      </c>
      <c r="D16" s="152" t="s">
        <v>7</v>
      </c>
      <c r="E16" s="150">
        <v>1</v>
      </c>
      <c r="F16" s="153">
        <v>38882</v>
      </c>
      <c r="G16" s="150">
        <v>38882</v>
      </c>
      <c r="H16" s="150">
        <f t="shared" si="1"/>
        <v>5160.5282367774898</v>
      </c>
      <c r="I16" s="163">
        <f>G16/7.5345</f>
        <v>5160.5282367774898</v>
      </c>
      <c r="J16" s="163">
        <f t="shared" si="0"/>
        <v>6450.6602959718621</v>
      </c>
    </row>
    <row r="17" spans="1:10">
      <c r="A17" s="72"/>
      <c r="B17" s="144"/>
      <c r="C17" s="151"/>
      <c r="D17" s="152"/>
      <c r="E17" s="150"/>
      <c r="F17" s="153"/>
      <c r="G17" s="150"/>
      <c r="H17" s="150"/>
      <c r="J17" s="163">
        <f t="shared" si="0"/>
        <v>0</v>
      </c>
    </row>
    <row r="18" spans="1:10">
      <c r="A18" s="72" t="s">
        <v>0</v>
      </c>
      <c r="B18" s="144">
        <v>5</v>
      </c>
      <c r="C18" s="154" t="s">
        <v>947</v>
      </c>
      <c r="D18" s="152"/>
      <c r="E18" s="150"/>
      <c r="F18" s="153"/>
      <c r="G18" s="150"/>
      <c r="H18" s="150"/>
      <c r="J18" s="163">
        <f t="shared" si="0"/>
        <v>0</v>
      </c>
    </row>
    <row r="19" spans="1:10" ht="252">
      <c r="A19" s="72"/>
      <c r="B19" s="144"/>
      <c r="C19" s="151" t="s">
        <v>948</v>
      </c>
      <c r="D19" s="152" t="s">
        <v>7</v>
      </c>
      <c r="E19" s="150">
        <v>1</v>
      </c>
      <c r="F19" s="153">
        <v>20000</v>
      </c>
      <c r="G19" s="150">
        <v>20000</v>
      </c>
      <c r="H19" s="150">
        <f t="shared" si="1"/>
        <v>2654.4561682925209</v>
      </c>
      <c r="I19" s="163">
        <f>G19/7.5345</f>
        <v>2654.4561682925209</v>
      </c>
      <c r="J19" s="163">
        <f t="shared" si="0"/>
        <v>3318.0702103656513</v>
      </c>
    </row>
    <row r="20" spans="1:10">
      <c r="A20" s="72"/>
      <c r="B20" s="144"/>
      <c r="C20" s="151"/>
      <c r="D20" s="152"/>
      <c r="E20" s="150"/>
      <c r="F20" s="153"/>
      <c r="G20" s="150"/>
      <c r="H20" s="150"/>
      <c r="J20" s="163">
        <f t="shared" si="0"/>
        <v>0</v>
      </c>
    </row>
    <row r="21" spans="1:10">
      <c r="A21" s="72" t="s">
        <v>0</v>
      </c>
      <c r="B21" s="144">
        <v>6</v>
      </c>
      <c r="C21" s="154" t="s">
        <v>949</v>
      </c>
      <c r="D21" s="152"/>
      <c r="E21" s="150"/>
      <c r="F21" s="153"/>
      <c r="G21" s="150"/>
      <c r="H21" s="150"/>
      <c r="J21" s="163">
        <f t="shared" si="0"/>
        <v>0</v>
      </c>
    </row>
    <row r="22" spans="1:10" ht="252">
      <c r="A22" s="72"/>
      <c r="B22" s="144"/>
      <c r="C22" s="151" t="s">
        <v>950</v>
      </c>
      <c r="D22" s="152" t="s">
        <v>7</v>
      </c>
      <c r="E22" s="150">
        <v>1</v>
      </c>
      <c r="F22" s="153">
        <v>32803</v>
      </c>
      <c r="G22" s="150">
        <v>32803</v>
      </c>
      <c r="H22" s="150">
        <f t="shared" si="1"/>
        <v>4353.7062844249785</v>
      </c>
      <c r="I22" s="163">
        <f>G22/7.5345</f>
        <v>4353.7062844249785</v>
      </c>
      <c r="J22" s="163">
        <f t="shared" si="0"/>
        <v>5442.132855531223</v>
      </c>
    </row>
    <row r="23" spans="1:10">
      <c r="A23" s="72"/>
      <c r="B23" s="144"/>
      <c r="C23" s="151"/>
      <c r="D23" s="152"/>
      <c r="E23" s="150"/>
      <c r="F23" s="153"/>
      <c r="G23" s="150"/>
      <c r="H23" s="150"/>
      <c r="J23" s="163">
        <f t="shared" si="0"/>
        <v>0</v>
      </c>
    </row>
    <row r="24" spans="1:10">
      <c r="A24" s="72" t="s">
        <v>0</v>
      </c>
      <c r="B24" s="144">
        <v>7</v>
      </c>
      <c r="C24" s="148" t="s">
        <v>951</v>
      </c>
      <c r="D24" s="149"/>
      <c r="E24" s="150"/>
      <c r="F24" s="160"/>
      <c r="G24" s="150"/>
      <c r="H24" s="150"/>
      <c r="J24" s="163">
        <f t="shared" si="0"/>
        <v>0</v>
      </c>
    </row>
    <row r="25" spans="1:10" ht="240">
      <c r="A25" s="72"/>
      <c r="B25" s="144"/>
      <c r="C25" s="151" t="s">
        <v>952</v>
      </c>
      <c r="D25" s="152" t="s">
        <v>7</v>
      </c>
      <c r="E25" s="150">
        <v>1</v>
      </c>
      <c r="F25" s="153">
        <v>8019</v>
      </c>
      <c r="G25" s="150">
        <v>8019</v>
      </c>
      <c r="H25" s="150">
        <f t="shared" si="1"/>
        <v>1064.3042006768862</v>
      </c>
      <c r="I25" s="163">
        <f>G25/7.5345</f>
        <v>1064.3042006768862</v>
      </c>
      <c r="J25" s="163">
        <f t="shared" si="0"/>
        <v>1330.3802508461079</v>
      </c>
    </row>
    <row r="26" spans="1:10">
      <c r="A26" s="72"/>
      <c r="B26" s="144"/>
      <c r="C26" s="151"/>
      <c r="D26" s="152"/>
      <c r="E26" s="150"/>
      <c r="F26" s="153"/>
      <c r="G26" s="150"/>
      <c r="H26" s="150"/>
      <c r="J26" s="163">
        <f t="shared" si="0"/>
        <v>0</v>
      </c>
    </row>
    <row r="27" spans="1:10">
      <c r="A27" s="72" t="s">
        <v>0</v>
      </c>
      <c r="B27" s="144">
        <v>8</v>
      </c>
      <c r="C27" s="148" t="s">
        <v>953</v>
      </c>
      <c r="D27" s="149"/>
      <c r="E27" s="150"/>
      <c r="F27" s="160"/>
      <c r="G27" s="150"/>
      <c r="H27" s="150"/>
      <c r="J27" s="163">
        <f t="shared" si="0"/>
        <v>0</v>
      </c>
    </row>
    <row r="28" spans="1:10" ht="240">
      <c r="A28" s="72"/>
      <c r="B28" s="144"/>
      <c r="C28" s="151" t="s">
        <v>954</v>
      </c>
      <c r="D28" s="152" t="s">
        <v>7</v>
      </c>
      <c r="E28" s="150">
        <v>1</v>
      </c>
      <c r="F28" s="153">
        <v>11118</v>
      </c>
      <c r="G28" s="150">
        <v>11118</v>
      </c>
      <c r="H28" s="150">
        <f t="shared" si="1"/>
        <v>1475.6121839538123</v>
      </c>
      <c r="I28" s="163">
        <f>G28/7.5345</f>
        <v>1475.6121839538123</v>
      </c>
      <c r="J28" s="163">
        <f>I28*1.25</f>
        <v>1844.5152299422653</v>
      </c>
    </row>
    <row r="29" spans="1:10">
      <c r="A29" s="72"/>
      <c r="B29" s="144"/>
      <c r="C29" s="151"/>
      <c r="D29" s="152"/>
      <c r="E29" s="150"/>
      <c r="F29" s="153"/>
      <c r="G29" s="150"/>
      <c r="H29" s="150"/>
      <c r="J29" s="163">
        <f t="shared" si="0"/>
        <v>0</v>
      </c>
    </row>
    <row r="30" spans="1:10">
      <c r="A30" s="72" t="s">
        <v>0</v>
      </c>
      <c r="B30" s="144">
        <v>9</v>
      </c>
      <c r="C30" s="148" t="s">
        <v>955</v>
      </c>
      <c r="D30" s="149"/>
      <c r="E30" s="150"/>
      <c r="F30" s="160"/>
      <c r="G30" s="150"/>
      <c r="H30" s="150"/>
      <c r="J30" s="163">
        <f t="shared" si="0"/>
        <v>0</v>
      </c>
    </row>
    <row r="31" spans="1:10" ht="204">
      <c r="A31" s="72"/>
      <c r="B31" s="144"/>
      <c r="C31" s="151" t="s">
        <v>956</v>
      </c>
      <c r="D31" s="152" t="s">
        <v>7</v>
      </c>
      <c r="E31" s="150">
        <v>1</v>
      </c>
      <c r="F31" s="153">
        <v>26706</v>
      </c>
      <c r="G31" s="150">
        <v>26706</v>
      </c>
      <c r="H31" s="150">
        <f t="shared" si="1"/>
        <v>3544.495321521003</v>
      </c>
      <c r="I31" s="163">
        <f>G31/7.5345</f>
        <v>3544.495321521003</v>
      </c>
      <c r="J31" s="163">
        <f t="shared" si="0"/>
        <v>4430.6191519012536</v>
      </c>
    </row>
    <row r="32" spans="1:10">
      <c r="A32" s="72"/>
      <c r="B32" s="144"/>
      <c r="C32" s="151"/>
      <c r="D32" s="152"/>
      <c r="E32" s="150"/>
      <c r="F32" s="153"/>
      <c r="G32" s="150"/>
      <c r="H32" s="150"/>
      <c r="J32" s="163">
        <f t="shared" si="0"/>
        <v>0</v>
      </c>
    </row>
    <row r="33" spans="1:10">
      <c r="A33" s="72" t="s">
        <v>0</v>
      </c>
      <c r="B33" s="144">
        <v>10</v>
      </c>
      <c r="C33" s="148" t="s">
        <v>957</v>
      </c>
      <c r="D33" s="149"/>
      <c r="E33" s="150"/>
      <c r="F33" s="160"/>
      <c r="G33" s="150"/>
      <c r="H33" s="150"/>
      <c r="J33" s="163">
        <f t="shared" si="0"/>
        <v>0</v>
      </c>
    </row>
    <row r="34" spans="1:10" ht="210" customHeight="1">
      <c r="A34" s="72"/>
      <c r="B34" s="144"/>
      <c r="C34" s="151" t="s">
        <v>958</v>
      </c>
      <c r="D34" s="152" t="s">
        <v>959</v>
      </c>
      <c r="E34" s="150">
        <v>1</v>
      </c>
      <c r="F34" s="153">
        <v>14078</v>
      </c>
      <c r="G34" s="150">
        <v>14078</v>
      </c>
      <c r="H34" s="150">
        <f t="shared" si="1"/>
        <v>1868.4716968611056</v>
      </c>
      <c r="I34" s="163">
        <f>G34/7.5345</f>
        <v>1868.4716968611056</v>
      </c>
      <c r="J34" s="163">
        <f t="shared" si="0"/>
        <v>2335.5896210763822</v>
      </c>
    </row>
    <row r="35" spans="1:10">
      <c r="A35" s="72"/>
      <c r="B35" s="144"/>
      <c r="C35" s="151"/>
      <c r="D35" s="152"/>
      <c r="E35" s="150"/>
      <c r="F35" s="153"/>
      <c r="G35" s="150"/>
      <c r="H35" s="150"/>
      <c r="J35" s="163">
        <f t="shared" si="0"/>
        <v>0</v>
      </c>
    </row>
    <row r="36" spans="1:10">
      <c r="A36" s="72" t="s">
        <v>0</v>
      </c>
      <c r="B36" s="144">
        <v>11</v>
      </c>
      <c r="C36" s="148" t="s">
        <v>960</v>
      </c>
      <c r="D36" s="149"/>
      <c r="E36" s="150"/>
      <c r="F36" s="160"/>
      <c r="G36" s="150"/>
      <c r="H36" s="150"/>
      <c r="J36" s="163">
        <f t="shared" si="0"/>
        <v>0</v>
      </c>
    </row>
    <row r="37" spans="1:10" ht="360">
      <c r="A37" s="72"/>
      <c r="B37" s="144"/>
      <c r="C37" s="151" t="s">
        <v>961</v>
      </c>
      <c r="D37" s="152" t="s">
        <v>959</v>
      </c>
      <c r="E37" s="150">
        <v>1</v>
      </c>
      <c r="F37" s="153">
        <v>40803</v>
      </c>
      <c r="G37" s="150">
        <v>40803</v>
      </c>
      <c r="H37" s="150">
        <f t="shared" si="1"/>
        <v>5415.4887517419866</v>
      </c>
      <c r="I37" s="163">
        <f>G37/7.5345</f>
        <v>5415.4887517419866</v>
      </c>
      <c r="J37" s="163">
        <f t="shared" si="0"/>
        <v>6769.3609396774827</v>
      </c>
    </row>
    <row r="38" spans="1:10">
      <c r="A38" s="72"/>
      <c r="B38" s="144"/>
      <c r="C38" s="151"/>
      <c r="D38" s="152"/>
      <c r="E38" s="150"/>
      <c r="F38" s="153"/>
      <c r="G38" s="150"/>
      <c r="H38" s="150"/>
      <c r="J38" s="163">
        <f t="shared" si="0"/>
        <v>0</v>
      </c>
    </row>
    <row r="39" spans="1:10">
      <c r="A39" s="72" t="s">
        <v>0</v>
      </c>
      <c r="B39" s="144">
        <v>12</v>
      </c>
      <c r="C39" s="148" t="s">
        <v>962</v>
      </c>
      <c r="D39" s="149"/>
      <c r="E39" s="150"/>
      <c r="F39" s="160"/>
      <c r="G39" s="150"/>
      <c r="H39" s="150"/>
      <c r="J39" s="163">
        <f t="shared" si="0"/>
        <v>0</v>
      </c>
    </row>
    <row r="40" spans="1:10" ht="252">
      <c r="A40" s="72"/>
      <c r="B40" s="144"/>
      <c r="C40" s="151" t="s">
        <v>963</v>
      </c>
      <c r="D40" s="152" t="s">
        <v>959</v>
      </c>
      <c r="E40" s="150">
        <v>1</v>
      </c>
      <c r="F40" s="153">
        <v>10569</v>
      </c>
      <c r="G40" s="150">
        <v>10569</v>
      </c>
      <c r="H40" s="150">
        <f t="shared" si="1"/>
        <v>1402.7473621341826</v>
      </c>
      <c r="I40" s="163">
        <f>G40/7.5345</f>
        <v>1402.7473621341826</v>
      </c>
      <c r="J40" s="163">
        <f t="shared" si="0"/>
        <v>1753.4342026677282</v>
      </c>
    </row>
    <row r="41" spans="1:10">
      <c r="A41" s="72"/>
      <c r="B41" s="144"/>
      <c r="C41" s="155"/>
      <c r="D41" s="156"/>
      <c r="E41" s="157"/>
      <c r="F41" s="161"/>
      <c r="G41" s="157"/>
      <c r="H41" s="150"/>
      <c r="J41" s="163">
        <f t="shared" si="0"/>
        <v>0</v>
      </c>
    </row>
    <row r="42" spans="1:10" ht="24">
      <c r="A42" s="72" t="s">
        <v>0</v>
      </c>
      <c r="B42" s="144">
        <v>13</v>
      </c>
      <c r="C42" s="148" t="s">
        <v>964</v>
      </c>
      <c r="D42" s="146"/>
      <c r="E42" s="157"/>
      <c r="F42" s="161"/>
      <c r="G42" s="157"/>
      <c r="H42" s="150"/>
      <c r="J42" s="163">
        <f t="shared" si="0"/>
        <v>0</v>
      </c>
    </row>
    <row r="43" spans="1:10" ht="204">
      <c r="A43" s="72"/>
      <c r="B43" s="144"/>
      <c r="C43" s="151" t="s">
        <v>965</v>
      </c>
      <c r="D43" s="152" t="s">
        <v>959</v>
      </c>
      <c r="E43" s="150">
        <v>475.4</v>
      </c>
      <c r="F43" s="153">
        <v>821</v>
      </c>
      <c r="G43" s="150">
        <f>E43*F43</f>
        <v>390303.39999999997</v>
      </c>
      <c r="H43" s="150">
        <f t="shared" si="1"/>
        <v>108.96542570840798</v>
      </c>
      <c r="I43" s="163">
        <f>G43/7.5345</f>
        <v>51802.163381777151</v>
      </c>
      <c r="J43" s="163">
        <f t="shared" si="0"/>
        <v>64752.704227221438</v>
      </c>
    </row>
    <row r="44" spans="1:10">
      <c r="A44" s="72"/>
      <c r="B44" s="144"/>
      <c r="C44" s="155"/>
      <c r="D44" s="156"/>
      <c r="E44" s="157"/>
      <c r="F44" s="157"/>
      <c r="G44" s="157"/>
      <c r="H44" s="150"/>
      <c r="J44" s="163">
        <f t="shared" si="0"/>
        <v>0</v>
      </c>
    </row>
    <row r="45" spans="1:10">
      <c r="A45" s="72"/>
      <c r="B45" s="144"/>
      <c r="C45" s="155"/>
      <c r="D45" s="156"/>
      <c r="E45" s="157"/>
      <c r="F45" s="157"/>
      <c r="G45" s="157"/>
      <c r="H45" s="150"/>
      <c r="J45" s="163">
        <f t="shared" si="0"/>
        <v>0</v>
      </c>
    </row>
    <row r="46" spans="1:10">
      <c r="A46" s="134"/>
      <c r="B46" s="134"/>
      <c r="C46" s="141" t="s">
        <v>1148</v>
      </c>
      <c r="D46" s="134"/>
      <c r="E46" s="134"/>
      <c r="F46" s="134"/>
      <c r="G46" s="137">
        <f>SUM(G1:G43)</f>
        <v>798184.39999999991</v>
      </c>
      <c r="H46" s="139"/>
      <c r="I46" s="165">
        <f>G46/7.5345</f>
        <v>105937.27520074323</v>
      </c>
      <c r="J46" s="166">
        <v>132421.6</v>
      </c>
    </row>
    <row r="47" spans="1:10">
      <c r="G47" s="138"/>
      <c r="H47" s="138"/>
    </row>
  </sheetData>
  <mergeCells count="1">
    <mergeCell ref="A3:B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00829-4615-41D4-9ACD-07D645FAF67A}">
  <dimension ref="A1:Y112"/>
  <sheetViews>
    <sheetView topLeftCell="A98" workbookViewId="0">
      <selection activeCell="Y108" sqref="Y108"/>
    </sheetView>
  </sheetViews>
  <sheetFormatPr defaultRowHeight="15"/>
  <cols>
    <col min="8" max="8" width="9.140625" customWidth="1"/>
    <col min="9" max="10" width="9.140625" hidden="1" customWidth="1"/>
    <col min="11" max="11" width="9" customWidth="1"/>
    <col min="12" max="12" width="9.42578125" style="169" customWidth="1"/>
    <col min="13" max="13" width="0.140625" customWidth="1"/>
    <col min="14" max="15" width="9.140625" hidden="1" customWidth="1"/>
    <col min="16" max="16" width="10" style="136" customWidth="1"/>
    <col min="17" max="17" width="9.140625" hidden="1" customWidth="1"/>
    <col min="18" max="18" width="0.140625" customWidth="1"/>
    <col min="19" max="19" width="12.85546875" customWidth="1"/>
    <col min="20" max="20" width="10.85546875" style="136" customWidth="1"/>
    <col min="21" max="21" width="14.42578125" customWidth="1"/>
    <col min="22" max="22" width="15" customWidth="1"/>
    <col min="23" max="23" width="13.28515625" bestFit="1" customWidth="1"/>
    <col min="24" max="24" width="11.85546875" bestFit="1" customWidth="1"/>
    <col min="25" max="25" width="14.28515625" bestFit="1" customWidth="1"/>
  </cols>
  <sheetData>
    <row r="1" spans="1:24" ht="43.5" customHeight="1">
      <c r="A1" s="170" t="s">
        <v>974</v>
      </c>
      <c r="B1" s="212" t="s">
        <v>975</v>
      </c>
      <c r="C1" s="209"/>
      <c r="D1" s="209"/>
      <c r="E1" s="209"/>
      <c r="F1" s="209"/>
      <c r="G1" s="209"/>
      <c r="H1" s="213"/>
      <c r="I1" s="214" t="s">
        <v>189</v>
      </c>
      <c r="J1" s="215"/>
      <c r="K1" s="216"/>
      <c r="L1" s="171" t="s">
        <v>976</v>
      </c>
      <c r="M1" s="211" t="s">
        <v>1146</v>
      </c>
      <c r="N1" s="209"/>
      <c r="O1" s="209"/>
      <c r="P1" s="213"/>
      <c r="Q1" s="211" t="s">
        <v>922</v>
      </c>
      <c r="R1" s="209"/>
      <c r="S1" s="209"/>
      <c r="T1" s="178" t="s">
        <v>1147</v>
      </c>
      <c r="U1" s="177" t="s">
        <v>921</v>
      </c>
      <c r="V1" s="177" t="s">
        <v>1152</v>
      </c>
      <c r="W1" s="172"/>
      <c r="X1" s="172"/>
    </row>
    <row r="2" spans="1:24">
      <c r="A2" s="173" t="s">
        <v>274</v>
      </c>
      <c r="B2" s="208" t="s">
        <v>977</v>
      </c>
      <c r="C2" s="209"/>
      <c r="D2" s="209"/>
      <c r="E2" s="209"/>
      <c r="F2" s="209"/>
      <c r="G2" s="209"/>
      <c r="H2" s="209"/>
      <c r="I2" s="210">
        <v>1</v>
      </c>
      <c r="J2" s="210"/>
      <c r="K2" s="210"/>
      <c r="L2" s="174" t="s">
        <v>10</v>
      </c>
      <c r="M2" s="206">
        <v>2519</v>
      </c>
      <c r="N2" s="207"/>
      <c r="O2" s="207"/>
      <c r="P2" s="207"/>
      <c r="Q2" s="206">
        <v>2519</v>
      </c>
      <c r="R2" s="207"/>
      <c r="S2" s="207"/>
      <c r="T2" s="179">
        <f>M2/7.5345</f>
        <v>334.328754396443</v>
      </c>
      <c r="U2" s="179">
        <f>Q2/7.5345</f>
        <v>334.328754396443</v>
      </c>
      <c r="V2" s="179">
        <f>U2*1.25</f>
        <v>417.91094299555374</v>
      </c>
      <c r="W2" s="172"/>
      <c r="X2" s="172"/>
    </row>
    <row r="3" spans="1:24">
      <c r="A3" s="173" t="s">
        <v>289</v>
      </c>
      <c r="B3" s="208" t="s">
        <v>978</v>
      </c>
      <c r="C3" s="209"/>
      <c r="D3" s="209"/>
      <c r="E3" s="209"/>
      <c r="F3" s="209"/>
      <c r="G3" s="209"/>
      <c r="H3" s="209"/>
      <c r="I3" s="210">
        <v>1</v>
      </c>
      <c r="J3" s="210"/>
      <c r="K3" s="210"/>
      <c r="L3" s="174" t="s">
        <v>10</v>
      </c>
      <c r="M3" s="206">
        <v>1060</v>
      </c>
      <c r="N3" s="207"/>
      <c r="O3" s="207"/>
      <c r="P3" s="207"/>
      <c r="Q3" s="206">
        <v>1060</v>
      </c>
      <c r="R3" s="207"/>
      <c r="S3" s="207"/>
      <c r="T3" s="179">
        <f t="shared" ref="T3:T66" si="0">M3/7.5345</f>
        <v>140.68617691950359</v>
      </c>
      <c r="U3" s="179">
        <f t="shared" ref="U3:U66" si="1">Q3/7.5345</f>
        <v>140.68617691950359</v>
      </c>
      <c r="V3" s="179">
        <f t="shared" ref="V3:V66" si="2">U3*1.25</f>
        <v>175.8577211493795</v>
      </c>
      <c r="W3" s="172"/>
      <c r="X3" s="172"/>
    </row>
    <row r="4" spans="1:24">
      <c r="A4" s="173" t="s">
        <v>253</v>
      </c>
      <c r="B4" s="208" t="s">
        <v>979</v>
      </c>
      <c r="C4" s="209"/>
      <c r="D4" s="209"/>
      <c r="E4" s="209"/>
      <c r="F4" s="209"/>
      <c r="G4" s="209"/>
      <c r="H4" s="209"/>
      <c r="I4" s="210">
        <v>1</v>
      </c>
      <c r="J4" s="210"/>
      <c r="K4" s="210"/>
      <c r="L4" s="174" t="s">
        <v>10</v>
      </c>
      <c r="M4" s="206">
        <v>15550</v>
      </c>
      <c r="N4" s="206"/>
      <c r="O4" s="206"/>
      <c r="P4" s="206"/>
      <c r="Q4" s="206">
        <v>15550</v>
      </c>
      <c r="R4" s="207"/>
      <c r="S4" s="207"/>
      <c r="T4" s="179">
        <f t="shared" si="0"/>
        <v>2063.8396708474352</v>
      </c>
      <c r="U4" s="179">
        <f t="shared" si="1"/>
        <v>2063.8396708474352</v>
      </c>
      <c r="V4" s="179">
        <f t="shared" si="2"/>
        <v>2579.7995885592941</v>
      </c>
      <c r="W4" s="172"/>
      <c r="X4" s="172"/>
    </row>
    <row r="5" spans="1:24">
      <c r="A5" s="173" t="s">
        <v>293</v>
      </c>
      <c r="B5" s="208" t="s">
        <v>977</v>
      </c>
      <c r="C5" s="209"/>
      <c r="D5" s="209"/>
      <c r="E5" s="209"/>
      <c r="F5" s="209"/>
      <c r="G5" s="209"/>
      <c r="H5" s="209"/>
      <c r="I5" s="210">
        <v>1</v>
      </c>
      <c r="J5" s="210"/>
      <c r="K5" s="210"/>
      <c r="L5" s="174" t="s">
        <v>10</v>
      </c>
      <c r="M5" s="206">
        <v>2519</v>
      </c>
      <c r="N5" s="207"/>
      <c r="O5" s="207"/>
      <c r="P5" s="207"/>
      <c r="Q5" s="206">
        <v>2519</v>
      </c>
      <c r="R5" s="207"/>
      <c r="S5" s="207"/>
      <c r="T5" s="179">
        <f t="shared" si="0"/>
        <v>334.328754396443</v>
      </c>
      <c r="U5" s="179">
        <f t="shared" si="1"/>
        <v>334.328754396443</v>
      </c>
      <c r="V5" s="179">
        <f t="shared" si="2"/>
        <v>417.91094299555374</v>
      </c>
      <c r="W5" s="172"/>
      <c r="X5" s="172"/>
    </row>
    <row r="6" spans="1:24">
      <c r="A6" s="173" t="s">
        <v>980</v>
      </c>
      <c r="B6" s="208" t="s">
        <v>978</v>
      </c>
      <c r="C6" s="209"/>
      <c r="D6" s="209"/>
      <c r="E6" s="209"/>
      <c r="F6" s="209"/>
      <c r="G6" s="209"/>
      <c r="H6" s="209"/>
      <c r="I6" s="210">
        <v>1</v>
      </c>
      <c r="J6" s="210"/>
      <c r="K6" s="210"/>
      <c r="L6" s="174" t="s">
        <v>10</v>
      </c>
      <c r="M6" s="206">
        <v>1060</v>
      </c>
      <c r="N6" s="207"/>
      <c r="O6" s="207"/>
      <c r="P6" s="207"/>
      <c r="Q6" s="206">
        <v>1060</v>
      </c>
      <c r="R6" s="207"/>
      <c r="S6" s="207"/>
      <c r="T6" s="179">
        <f t="shared" si="0"/>
        <v>140.68617691950359</v>
      </c>
      <c r="U6" s="179">
        <f t="shared" si="1"/>
        <v>140.68617691950359</v>
      </c>
      <c r="V6" s="179">
        <f t="shared" si="2"/>
        <v>175.8577211493795</v>
      </c>
      <c r="W6" s="172"/>
      <c r="X6" s="172"/>
    </row>
    <row r="7" spans="1:24">
      <c r="A7" s="173" t="s">
        <v>259</v>
      </c>
      <c r="B7" s="208" t="s">
        <v>977</v>
      </c>
      <c r="C7" s="209"/>
      <c r="D7" s="209"/>
      <c r="E7" s="209"/>
      <c r="F7" s="209"/>
      <c r="G7" s="209"/>
      <c r="H7" s="209"/>
      <c r="I7" s="210">
        <v>1</v>
      </c>
      <c r="J7" s="210"/>
      <c r="K7" s="210"/>
      <c r="L7" s="174" t="s">
        <v>10</v>
      </c>
      <c r="M7" s="206">
        <v>2519</v>
      </c>
      <c r="N7" s="207"/>
      <c r="O7" s="207"/>
      <c r="P7" s="207"/>
      <c r="Q7" s="206">
        <v>2519</v>
      </c>
      <c r="R7" s="207"/>
      <c r="S7" s="207"/>
      <c r="T7" s="179">
        <f t="shared" si="0"/>
        <v>334.328754396443</v>
      </c>
      <c r="U7" s="179">
        <f t="shared" si="1"/>
        <v>334.328754396443</v>
      </c>
      <c r="V7" s="179">
        <f t="shared" si="2"/>
        <v>417.91094299555374</v>
      </c>
      <c r="W7" s="172"/>
      <c r="X7" s="172"/>
    </row>
    <row r="8" spans="1:24">
      <c r="A8" s="173" t="s">
        <v>981</v>
      </c>
      <c r="B8" s="208" t="s">
        <v>982</v>
      </c>
      <c r="C8" s="209"/>
      <c r="D8" s="209"/>
      <c r="E8" s="209"/>
      <c r="F8" s="209"/>
      <c r="G8" s="209"/>
      <c r="H8" s="209"/>
      <c r="I8" s="210">
        <v>1</v>
      </c>
      <c r="J8" s="210"/>
      <c r="K8" s="210"/>
      <c r="L8" s="174" t="s">
        <v>10</v>
      </c>
      <c r="M8" s="206">
        <v>84217</v>
      </c>
      <c r="N8" s="207"/>
      <c r="O8" s="207"/>
      <c r="P8" s="207"/>
      <c r="Q8" s="206">
        <v>84217</v>
      </c>
      <c r="R8" s="207"/>
      <c r="S8" s="207"/>
      <c r="T8" s="179">
        <f t="shared" si="0"/>
        <v>11177.516756254561</v>
      </c>
      <c r="U8" s="179">
        <f t="shared" si="1"/>
        <v>11177.516756254561</v>
      </c>
      <c r="V8" s="179">
        <f t="shared" si="2"/>
        <v>13971.895945318201</v>
      </c>
      <c r="W8" s="172"/>
      <c r="X8" s="172"/>
    </row>
    <row r="9" spans="1:24">
      <c r="A9" s="173" t="s">
        <v>983</v>
      </c>
      <c r="B9" s="208" t="s">
        <v>984</v>
      </c>
      <c r="C9" s="209"/>
      <c r="D9" s="209"/>
      <c r="E9" s="209"/>
      <c r="F9" s="209"/>
      <c r="G9" s="209"/>
      <c r="H9" s="209"/>
      <c r="I9" s="210">
        <v>1</v>
      </c>
      <c r="J9" s="210"/>
      <c r="K9" s="210"/>
      <c r="L9" s="174" t="s">
        <v>10</v>
      </c>
      <c r="M9" s="206">
        <v>2535</v>
      </c>
      <c r="N9" s="207"/>
      <c r="O9" s="207"/>
      <c r="P9" s="207"/>
      <c r="Q9" s="206">
        <v>2535</v>
      </c>
      <c r="R9" s="207"/>
      <c r="S9" s="207"/>
      <c r="T9" s="179">
        <f t="shared" si="0"/>
        <v>336.45231933107704</v>
      </c>
      <c r="U9" s="179">
        <f t="shared" si="1"/>
        <v>336.45231933107704</v>
      </c>
      <c r="V9" s="179">
        <f t="shared" si="2"/>
        <v>420.56539916384628</v>
      </c>
      <c r="W9" s="172"/>
      <c r="X9" s="172"/>
    </row>
    <row r="10" spans="1:24">
      <c r="A10" s="173" t="s">
        <v>985</v>
      </c>
      <c r="B10" s="208" t="s">
        <v>986</v>
      </c>
      <c r="C10" s="209"/>
      <c r="D10" s="209"/>
      <c r="E10" s="209"/>
      <c r="F10" s="209"/>
      <c r="G10" s="209"/>
      <c r="H10" s="209"/>
      <c r="I10" s="210">
        <v>1</v>
      </c>
      <c r="J10" s="210"/>
      <c r="K10" s="210"/>
      <c r="L10" s="174" t="s">
        <v>10</v>
      </c>
      <c r="M10" s="206">
        <v>5399</v>
      </c>
      <c r="N10" s="207"/>
      <c r="O10" s="207"/>
      <c r="P10" s="207"/>
      <c r="Q10" s="206">
        <v>5399</v>
      </c>
      <c r="R10" s="207"/>
      <c r="S10" s="207"/>
      <c r="T10" s="179">
        <f t="shared" si="0"/>
        <v>716.57044263056605</v>
      </c>
      <c r="U10" s="179">
        <f t="shared" si="1"/>
        <v>716.57044263056605</v>
      </c>
      <c r="V10" s="179">
        <f t="shared" si="2"/>
        <v>895.71305328820756</v>
      </c>
      <c r="W10" s="172"/>
      <c r="X10" s="172"/>
    </row>
    <row r="11" spans="1:24">
      <c r="A11" s="173" t="s">
        <v>987</v>
      </c>
      <c r="B11" s="208" t="s">
        <v>988</v>
      </c>
      <c r="C11" s="209"/>
      <c r="D11" s="209"/>
      <c r="E11" s="209"/>
      <c r="F11" s="209"/>
      <c r="G11" s="209"/>
      <c r="H11" s="209"/>
      <c r="I11" s="210">
        <v>1</v>
      </c>
      <c r="J11" s="210"/>
      <c r="K11" s="210"/>
      <c r="L11" s="174" t="s">
        <v>10</v>
      </c>
      <c r="M11" s="206">
        <v>1630</v>
      </c>
      <c r="N11" s="207"/>
      <c r="O11" s="207"/>
      <c r="P11" s="207"/>
      <c r="Q11" s="206">
        <v>1630</v>
      </c>
      <c r="R11" s="207"/>
      <c r="S11" s="207"/>
      <c r="T11" s="179">
        <f t="shared" si="0"/>
        <v>216.33817771584046</v>
      </c>
      <c r="U11" s="179">
        <f t="shared" si="1"/>
        <v>216.33817771584046</v>
      </c>
      <c r="V11" s="179">
        <f t="shared" si="2"/>
        <v>270.42272214480056</v>
      </c>
      <c r="W11" s="172"/>
      <c r="X11" s="172"/>
    </row>
    <row r="12" spans="1:24">
      <c r="A12" s="173" t="s">
        <v>989</v>
      </c>
      <c r="B12" s="208" t="s">
        <v>990</v>
      </c>
      <c r="C12" s="209"/>
      <c r="D12" s="209"/>
      <c r="E12" s="209"/>
      <c r="F12" s="209"/>
      <c r="G12" s="209"/>
      <c r="H12" s="209"/>
      <c r="I12" s="210">
        <v>1</v>
      </c>
      <c r="J12" s="210"/>
      <c r="K12" s="210"/>
      <c r="L12" s="174" t="s">
        <v>10</v>
      </c>
      <c r="M12" s="206">
        <v>46</v>
      </c>
      <c r="N12" s="207"/>
      <c r="O12" s="207"/>
      <c r="P12" s="207"/>
      <c r="Q12" s="206">
        <v>46</v>
      </c>
      <c r="R12" s="207"/>
      <c r="S12" s="207"/>
      <c r="T12" s="179">
        <f t="shared" si="0"/>
        <v>6.1052491870727978</v>
      </c>
      <c r="U12" s="179">
        <f t="shared" si="1"/>
        <v>6.1052491870727978</v>
      </c>
      <c r="V12" s="179">
        <f t="shared" si="2"/>
        <v>7.6315614838409971</v>
      </c>
      <c r="W12" s="172"/>
      <c r="X12" s="172"/>
    </row>
    <row r="13" spans="1:24">
      <c r="A13" s="173" t="s">
        <v>250</v>
      </c>
      <c r="B13" s="208" t="s">
        <v>991</v>
      </c>
      <c r="C13" s="209"/>
      <c r="D13" s="209"/>
      <c r="E13" s="209"/>
      <c r="F13" s="209"/>
      <c r="G13" s="209"/>
      <c r="H13" s="209"/>
      <c r="I13" s="210">
        <v>1</v>
      </c>
      <c r="J13" s="210"/>
      <c r="K13" s="210"/>
      <c r="L13" s="174" t="s">
        <v>10</v>
      </c>
      <c r="M13" s="206">
        <v>24518</v>
      </c>
      <c r="N13" s="207"/>
      <c r="O13" s="207"/>
      <c r="P13" s="207"/>
      <c r="Q13" s="206">
        <v>24518</v>
      </c>
      <c r="R13" s="207"/>
      <c r="S13" s="207"/>
      <c r="T13" s="179">
        <f t="shared" si="0"/>
        <v>3254.0978167098015</v>
      </c>
      <c r="U13" s="179">
        <f t="shared" si="1"/>
        <v>3254.0978167098015</v>
      </c>
      <c r="V13" s="179">
        <f t="shared" si="2"/>
        <v>4067.6222708872519</v>
      </c>
      <c r="W13" s="172"/>
      <c r="X13" s="172"/>
    </row>
    <row r="14" spans="1:24">
      <c r="A14" s="173" t="s">
        <v>992</v>
      </c>
      <c r="B14" s="208" t="s">
        <v>993</v>
      </c>
      <c r="C14" s="209"/>
      <c r="D14" s="209"/>
      <c r="E14" s="209"/>
      <c r="F14" s="209"/>
      <c r="G14" s="209"/>
      <c r="H14" s="209"/>
      <c r="I14" s="210">
        <v>1</v>
      </c>
      <c r="J14" s="210"/>
      <c r="K14" s="210"/>
      <c r="L14" s="174" t="s">
        <v>10</v>
      </c>
      <c r="M14" s="206">
        <v>6493</v>
      </c>
      <c r="N14" s="207"/>
      <c r="O14" s="207"/>
      <c r="P14" s="207"/>
      <c r="Q14" s="206">
        <v>6493</v>
      </c>
      <c r="R14" s="207"/>
      <c r="S14" s="207"/>
      <c r="T14" s="179">
        <f t="shared" si="0"/>
        <v>861.76919503616693</v>
      </c>
      <c r="U14" s="179">
        <f t="shared" si="1"/>
        <v>861.76919503616693</v>
      </c>
      <c r="V14" s="179">
        <f t="shared" si="2"/>
        <v>1077.2114937952088</v>
      </c>
      <c r="W14" s="172"/>
      <c r="X14" s="172"/>
    </row>
    <row r="15" spans="1:24">
      <c r="A15" s="173" t="s">
        <v>994</v>
      </c>
      <c r="B15" s="208" t="s">
        <v>995</v>
      </c>
      <c r="C15" s="209"/>
      <c r="D15" s="209"/>
      <c r="E15" s="209"/>
      <c r="F15" s="209"/>
      <c r="G15" s="209"/>
      <c r="H15" s="209"/>
      <c r="I15" s="210">
        <v>1</v>
      </c>
      <c r="J15" s="210"/>
      <c r="K15" s="210"/>
      <c r="L15" s="174" t="s">
        <v>10</v>
      </c>
      <c r="M15" s="206">
        <v>6493</v>
      </c>
      <c r="N15" s="207"/>
      <c r="O15" s="207"/>
      <c r="P15" s="207"/>
      <c r="Q15" s="206">
        <v>6493</v>
      </c>
      <c r="R15" s="207"/>
      <c r="S15" s="207"/>
      <c r="T15" s="179">
        <f t="shared" si="0"/>
        <v>861.76919503616693</v>
      </c>
      <c r="U15" s="179">
        <f t="shared" si="1"/>
        <v>861.76919503616693</v>
      </c>
      <c r="V15" s="179">
        <f t="shared" si="2"/>
        <v>1077.2114937952088</v>
      </c>
      <c r="W15" s="172"/>
      <c r="X15" s="172"/>
    </row>
    <row r="16" spans="1:24">
      <c r="A16" s="173" t="s">
        <v>996</v>
      </c>
      <c r="B16" s="208" t="s">
        <v>997</v>
      </c>
      <c r="C16" s="209"/>
      <c r="D16" s="209"/>
      <c r="E16" s="209"/>
      <c r="F16" s="209"/>
      <c r="G16" s="209"/>
      <c r="H16" s="209"/>
      <c r="I16" s="210">
        <v>1</v>
      </c>
      <c r="J16" s="210"/>
      <c r="K16" s="210"/>
      <c r="L16" s="174" t="s">
        <v>10</v>
      </c>
      <c r="M16" s="206">
        <v>22870</v>
      </c>
      <c r="N16" s="207"/>
      <c r="O16" s="207"/>
      <c r="P16" s="207"/>
      <c r="Q16" s="206">
        <v>22870</v>
      </c>
      <c r="R16" s="207"/>
      <c r="S16" s="207"/>
      <c r="T16" s="179">
        <f t="shared" si="0"/>
        <v>3035.3706284424975</v>
      </c>
      <c r="U16" s="179">
        <f t="shared" si="1"/>
        <v>3035.3706284424975</v>
      </c>
      <c r="V16" s="179">
        <f t="shared" si="2"/>
        <v>3794.2132855531218</v>
      </c>
      <c r="W16" s="172"/>
      <c r="X16" s="172"/>
    </row>
    <row r="17" spans="1:24">
      <c r="A17" s="173" t="s">
        <v>998</v>
      </c>
      <c r="B17" s="208" t="s">
        <v>999</v>
      </c>
      <c r="C17" s="209"/>
      <c r="D17" s="209"/>
      <c r="E17" s="209"/>
      <c r="F17" s="209"/>
      <c r="G17" s="209"/>
      <c r="H17" s="209"/>
      <c r="I17" s="210">
        <v>1</v>
      </c>
      <c r="J17" s="210"/>
      <c r="K17" s="210"/>
      <c r="L17" s="174" t="s">
        <v>10</v>
      </c>
      <c r="M17" s="206">
        <v>16068</v>
      </c>
      <c r="N17" s="207"/>
      <c r="O17" s="207"/>
      <c r="P17" s="207"/>
      <c r="Q17" s="206">
        <v>16068</v>
      </c>
      <c r="R17" s="207"/>
      <c r="S17" s="207"/>
      <c r="T17" s="179">
        <f t="shared" si="0"/>
        <v>2132.5900856062112</v>
      </c>
      <c r="U17" s="179">
        <f t="shared" si="1"/>
        <v>2132.5900856062112</v>
      </c>
      <c r="V17" s="179">
        <f t="shared" si="2"/>
        <v>2665.7376070077639</v>
      </c>
      <c r="W17" s="172"/>
      <c r="X17" s="172"/>
    </row>
    <row r="18" spans="1:24">
      <c r="A18" s="173" t="s">
        <v>1000</v>
      </c>
      <c r="B18" s="208" t="s">
        <v>1001</v>
      </c>
      <c r="C18" s="209"/>
      <c r="D18" s="209"/>
      <c r="E18" s="209"/>
      <c r="F18" s="209"/>
      <c r="G18" s="209"/>
      <c r="H18" s="209"/>
      <c r="I18" s="210">
        <v>1</v>
      </c>
      <c r="J18" s="210"/>
      <c r="K18" s="210"/>
      <c r="L18" s="174" t="s">
        <v>10</v>
      </c>
      <c r="M18" s="206">
        <v>43944</v>
      </c>
      <c r="N18" s="207"/>
      <c r="O18" s="207"/>
      <c r="P18" s="207"/>
      <c r="Q18" s="206">
        <v>43944</v>
      </c>
      <c r="R18" s="207"/>
      <c r="S18" s="207"/>
      <c r="T18" s="179">
        <f t="shared" si="0"/>
        <v>5832.3710929723266</v>
      </c>
      <c r="U18" s="179">
        <f t="shared" si="1"/>
        <v>5832.3710929723266</v>
      </c>
      <c r="V18" s="179">
        <f t="shared" si="2"/>
        <v>7290.4638662154084</v>
      </c>
      <c r="W18" s="172"/>
      <c r="X18" s="172"/>
    </row>
    <row r="19" spans="1:24">
      <c r="A19" s="173" t="s">
        <v>1002</v>
      </c>
      <c r="B19" s="208" t="s">
        <v>1003</v>
      </c>
      <c r="C19" s="209"/>
      <c r="D19" s="209"/>
      <c r="E19" s="209"/>
      <c r="F19" s="209"/>
      <c r="G19" s="209"/>
      <c r="H19" s="209"/>
      <c r="I19" s="210">
        <v>1</v>
      </c>
      <c r="J19" s="210"/>
      <c r="K19" s="210"/>
      <c r="L19" s="174" t="s">
        <v>10</v>
      </c>
      <c r="M19" s="206">
        <v>94043</v>
      </c>
      <c r="N19" s="207"/>
      <c r="O19" s="207"/>
      <c r="P19" s="207"/>
      <c r="Q19" s="206">
        <v>94043</v>
      </c>
      <c r="R19" s="207"/>
      <c r="S19" s="207"/>
      <c r="T19" s="179">
        <f t="shared" si="0"/>
        <v>12481.651071736676</v>
      </c>
      <c r="U19" s="179">
        <f t="shared" si="1"/>
        <v>12481.651071736676</v>
      </c>
      <c r="V19" s="179">
        <f t="shared" si="2"/>
        <v>15602.063839670845</v>
      </c>
      <c r="W19" s="172"/>
      <c r="X19" s="172"/>
    </row>
    <row r="20" spans="1:24">
      <c r="A20" s="173" t="s">
        <v>1004</v>
      </c>
      <c r="B20" s="208" t="s">
        <v>1005</v>
      </c>
      <c r="C20" s="209"/>
      <c r="D20" s="209"/>
      <c r="E20" s="209"/>
      <c r="F20" s="209"/>
      <c r="G20" s="209"/>
      <c r="H20" s="209"/>
      <c r="I20" s="210">
        <v>1</v>
      </c>
      <c r="J20" s="210"/>
      <c r="K20" s="210"/>
      <c r="L20" s="174" t="s">
        <v>10</v>
      </c>
      <c r="M20" s="206">
        <v>14228</v>
      </c>
      <c r="N20" s="207"/>
      <c r="O20" s="207"/>
      <c r="P20" s="207"/>
      <c r="Q20" s="206">
        <v>14228</v>
      </c>
      <c r="R20" s="207"/>
      <c r="S20" s="207"/>
      <c r="T20" s="179">
        <f t="shared" si="0"/>
        <v>1888.3801181232993</v>
      </c>
      <c r="U20" s="179">
        <f t="shared" si="1"/>
        <v>1888.3801181232993</v>
      </c>
      <c r="V20" s="179">
        <f t="shared" si="2"/>
        <v>2360.4751476541242</v>
      </c>
      <c r="W20" s="172"/>
      <c r="X20" s="172"/>
    </row>
    <row r="21" spans="1:24">
      <c r="A21" s="173" t="s">
        <v>800</v>
      </c>
      <c r="B21" s="208" t="s">
        <v>988</v>
      </c>
      <c r="C21" s="209"/>
      <c r="D21" s="209"/>
      <c r="E21" s="209"/>
      <c r="F21" s="209"/>
      <c r="G21" s="209"/>
      <c r="H21" s="209"/>
      <c r="I21" s="210">
        <v>1</v>
      </c>
      <c r="J21" s="210"/>
      <c r="K21" s="210"/>
      <c r="L21" s="174" t="s">
        <v>10</v>
      </c>
      <c r="M21" s="206">
        <v>1630</v>
      </c>
      <c r="N21" s="207"/>
      <c r="O21" s="207"/>
      <c r="P21" s="207"/>
      <c r="Q21" s="206">
        <v>1630</v>
      </c>
      <c r="R21" s="207"/>
      <c r="S21" s="207"/>
      <c r="T21" s="179">
        <f t="shared" si="0"/>
        <v>216.33817771584046</v>
      </c>
      <c r="U21" s="179">
        <f t="shared" si="1"/>
        <v>216.33817771584046</v>
      </c>
      <c r="V21" s="179">
        <f t="shared" si="2"/>
        <v>270.42272214480056</v>
      </c>
      <c r="W21" s="172"/>
      <c r="X21" s="172"/>
    </row>
    <row r="22" spans="1:24">
      <c r="A22" s="173" t="s">
        <v>1006</v>
      </c>
      <c r="B22" s="208" t="s">
        <v>990</v>
      </c>
      <c r="C22" s="209"/>
      <c r="D22" s="209"/>
      <c r="E22" s="209"/>
      <c r="F22" s="209"/>
      <c r="G22" s="209"/>
      <c r="H22" s="209"/>
      <c r="I22" s="210">
        <v>1</v>
      </c>
      <c r="J22" s="210"/>
      <c r="K22" s="210"/>
      <c r="L22" s="174" t="s">
        <v>10</v>
      </c>
      <c r="M22" s="206">
        <v>46</v>
      </c>
      <c r="N22" s="207"/>
      <c r="O22" s="207"/>
      <c r="P22" s="207"/>
      <c r="Q22" s="206">
        <v>46</v>
      </c>
      <c r="R22" s="207"/>
      <c r="S22" s="207"/>
      <c r="T22" s="179">
        <f t="shared" si="0"/>
        <v>6.1052491870727978</v>
      </c>
      <c r="U22" s="179">
        <f t="shared" si="1"/>
        <v>6.1052491870727978</v>
      </c>
      <c r="V22" s="179">
        <f t="shared" si="2"/>
        <v>7.6315614838409971</v>
      </c>
      <c r="W22" s="172"/>
      <c r="X22" s="172"/>
    </row>
    <row r="23" spans="1:24">
      <c r="A23" s="173" t="s">
        <v>1007</v>
      </c>
      <c r="B23" s="208" t="s">
        <v>978</v>
      </c>
      <c r="C23" s="209"/>
      <c r="D23" s="209"/>
      <c r="E23" s="209"/>
      <c r="F23" s="209"/>
      <c r="G23" s="209"/>
      <c r="H23" s="209"/>
      <c r="I23" s="210">
        <v>1</v>
      </c>
      <c r="J23" s="210"/>
      <c r="K23" s="210"/>
      <c r="L23" s="174" t="s">
        <v>10</v>
      </c>
      <c r="M23" s="206">
        <v>1060</v>
      </c>
      <c r="N23" s="207"/>
      <c r="O23" s="207"/>
      <c r="P23" s="207"/>
      <c r="Q23" s="206">
        <v>1060</v>
      </c>
      <c r="R23" s="207"/>
      <c r="S23" s="207"/>
      <c r="T23" s="179">
        <f t="shared" si="0"/>
        <v>140.68617691950359</v>
      </c>
      <c r="U23" s="179">
        <f t="shared" si="1"/>
        <v>140.68617691950359</v>
      </c>
      <c r="V23" s="179">
        <f t="shared" si="2"/>
        <v>175.8577211493795</v>
      </c>
      <c r="W23" s="172"/>
      <c r="X23" s="172"/>
    </row>
    <row r="24" spans="1:24">
      <c r="A24" s="173" t="s">
        <v>1008</v>
      </c>
      <c r="B24" s="208" t="s">
        <v>1009</v>
      </c>
      <c r="C24" s="209"/>
      <c r="D24" s="209"/>
      <c r="E24" s="209"/>
      <c r="F24" s="209"/>
      <c r="G24" s="209"/>
      <c r="H24" s="209"/>
      <c r="I24" s="210">
        <v>1</v>
      </c>
      <c r="J24" s="210"/>
      <c r="K24" s="210"/>
      <c r="L24" s="174" t="s">
        <v>10</v>
      </c>
      <c r="M24" s="206">
        <v>2480</v>
      </c>
      <c r="N24" s="207"/>
      <c r="O24" s="207"/>
      <c r="P24" s="207"/>
      <c r="Q24" s="206">
        <v>2480</v>
      </c>
      <c r="R24" s="207"/>
      <c r="S24" s="207"/>
      <c r="T24" s="179">
        <f t="shared" si="0"/>
        <v>329.15256486827258</v>
      </c>
      <c r="U24" s="179">
        <f t="shared" si="1"/>
        <v>329.15256486827258</v>
      </c>
      <c r="V24" s="179">
        <f t="shared" si="2"/>
        <v>411.44070608534071</v>
      </c>
      <c r="W24" s="172"/>
      <c r="X24" s="172"/>
    </row>
    <row r="25" spans="1:24">
      <c r="A25" s="173" t="s">
        <v>1010</v>
      </c>
      <c r="B25" s="208" t="s">
        <v>1011</v>
      </c>
      <c r="C25" s="209"/>
      <c r="D25" s="209"/>
      <c r="E25" s="209"/>
      <c r="F25" s="209"/>
      <c r="G25" s="209"/>
      <c r="H25" s="209"/>
      <c r="I25" s="210">
        <v>1</v>
      </c>
      <c r="J25" s="210"/>
      <c r="K25" s="210"/>
      <c r="L25" s="174" t="s">
        <v>10</v>
      </c>
      <c r="M25" s="206">
        <v>11976</v>
      </c>
      <c r="N25" s="207"/>
      <c r="O25" s="207"/>
      <c r="P25" s="207"/>
      <c r="Q25" s="206">
        <v>11976</v>
      </c>
      <c r="R25" s="207"/>
      <c r="S25" s="207"/>
      <c r="T25" s="179">
        <f t="shared" si="0"/>
        <v>1589.4883535735614</v>
      </c>
      <c r="U25" s="179">
        <f t="shared" si="1"/>
        <v>1589.4883535735614</v>
      </c>
      <c r="V25" s="179">
        <f t="shared" si="2"/>
        <v>1986.8604419669518</v>
      </c>
      <c r="W25" s="172"/>
      <c r="X25" s="172"/>
    </row>
    <row r="26" spans="1:24">
      <c r="A26" s="173" t="s">
        <v>1012</v>
      </c>
      <c r="B26" s="208" t="s">
        <v>1013</v>
      </c>
      <c r="C26" s="209"/>
      <c r="D26" s="209"/>
      <c r="E26" s="209"/>
      <c r="F26" s="209"/>
      <c r="G26" s="209"/>
      <c r="H26" s="209"/>
      <c r="I26" s="210">
        <v>1</v>
      </c>
      <c r="J26" s="210"/>
      <c r="K26" s="210"/>
      <c r="L26" s="174" t="s">
        <v>10</v>
      </c>
      <c r="M26" s="206">
        <v>3700</v>
      </c>
      <c r="N26" s="207"/>
      <c r="O26" s="207"/>
      <c r="P26" s="207"/>
      <c r="Q26" s="206">
        <v>3700</v>
      </c>
      <c r="R26" s="207"/>
      <c r="S26" s="207"/>
      <c r="T26" s="179">
        <f t="shared" si="0"/>
        <v>491.07439113411635</v>
      </c>
      <c r="U26" s="179">
        <f t="shared" si="1"/>
        <v>491.07439113411635</v>
      </c>
      <c r="V26" s="179">
        <f t="shared" si="2"/>
        <v>613.84298891764547</v>
      </c>
      <c r="W26" s="172"/>
      <c r="X26" s="172"/>
    </row>
    <row r="27" spans="1:24">
      <c r="A27" s="173" t="s">
        <v>1014</v>
      </c>
      <c r="B27" s="208" t="s">
        <v>1015</v>
      </c>
      <c r="C27" s="209"/>
      <c r="D27" s="209"/>
      <c r="E27" s="209"/>
      <c r="F27" s="209"/>
      <c r="G27" s="209"/>
      <c r="H27" s="209"/>
      <c r="I27" s="210">
        <v>1</v>
      </c>
      <c r="J27" s="210"/>
      <c r="K27" s="210"/>
      <c r="L27" s="174" t="s">
        <v>10</v>
      </c>
      <c r="M27" s="206">
        <v>3625</v>
      </c>
      <c r="N27" s="207"/>
      <c r="O27" s="207"/>
      <c r="P27" s="207"/>
      <c r="Q27" s="206">
        <v>3625</v>
      </c>
      <c r="R27" s="207"/>
      <c r="S27" s="207"/>
      <c r="T27" s="179">
        <f t="shared" si="0"/>
        <v>481.12018050301941</v>
      </c>
      <c r="U27" s="179">
        <f t="shared" si="1"/>
        <v>481.12018050301941</v>
      </c>
      <c r="V27" s="179">
        <f t="shared" si="2"/>
        <v>601.40022562877425</v>
      </c>
      <c r="W27" s="172"/>
      <c r="X27" s="172"/>
    </row>
    <row r="28" spans="1:24">
      <c r="A28" s="173" t="s">
        <v>1016</v>
      </c>
      <c r="B28" s="208" t="s">
        <v>1017</v>
      </c>
      <c r="C28" s="209"/>
      <c r="D28" s="209"/>
      <c r="E28" s="209"/>
      <c r="F28" s="209"/>
      <c r="G28" s="209"/>
      <c r="H28" s="209"/>
      <c r="I28" s="210">
        <v>1</v>
      </c>
      <c r="J28" s="210"/>
      <c r="K28" s="210"/>
      <c r="L28" s="174" t="s">
        <v>10</v>
      </c>
      <c r="M28" s="206">
        <v>1624</v>
      </c>
      <c r="N28" s="207"/>
      <c r="O28" s="207"/>
      <c r="P28" s="207"/>
      <c r="Q28" s="206">
        <v>1624</v>
      </c>
      <c r="R28" s="207"/>
      <c r="S28" s="207"/>
      <c r="T28" s="179">
        <f t="shared" si="0"/>
        <v>215.5418408653527</v>
      </c>
      <c r="U28" s="179">
        <f t="shared" si="1"/>
        <v>215.5418408653527</v>
      </c>
      <c r="V28" s="179">
        <f t="shared" si="2"/>
        <v>269.42730108169087</v>
      </c>
      <c r="W28" s="172"/>
      <c r="X28" s="172"/>
    </row>
    <row r="29" spans="1:24">
      <c r="A29" s="173" t="s">
        <v>1018</v>
      </c>
      <c r="B29" s="208" t="s">
        <v>1019</v>
      </c>
      <c r="C29" s="209"/>
      <c r="D29" s="209"/>
      <c r="E29" s="209"/>
      <c r="F29" s="209"/>
      <c r="G29" s="209"/>
      <c r="H29" s="209"/>
      <c r="I29" s="210">
        <v>1</v>
      </c>
      <c r="J29" s="210"/>
      <c r="K29" s="210"/>
      <c r="L29" s="174" t="s">
        <v>10</v>
      </c>
      <c r="M29" s="206">
        <v>6157</v>
      </c>
      <c r="N29" s="207"/>
      <c r="O29" s="207"/>
      <c r="P29" s="207"/>
      <c r="Q29" s="206">
        <v>6157</v>
      </c>
      <c r="R29" s="207"/>
      <c r="S29" s="207"/>
      <c r="T29" s="179">
        <f t="shared" si="0"/>
        <v>817.17433140885259</v>
      </c>
      <c r="U29" s="179">
        <f t="shared" si="1"/>
        <v>817.17433140885259</v>
      </c>
      <c r="V29" s="179">
        <f t="shared" si="2"/>
        <v>1021.4679142610657</v>
      </c>
      <c r="W29" s="172"/>
      <c r="X29" s="172"/>
    </row>
    <row r="30" spans="1:24">
      <c r="A30" s="173" t="s">
        <v>1020</v>
      </c>
      <c r="B30" s="208" t="s">
        <v>1021</v>
      </c>
      <c r="C30" s="209"/>
      <c r="D30" s="209"/>
      <c r="E30" s="209"/>
      <c r="F30" s="209"/>
      <c r="G30" s="209"/>
      <c r="H30" s="209"/>
      <c r="I30" s="210">
        <v>1</v>
      </c>
      <c r="J30" s="210"/>
      <c r="K30" s="210"/>
      <c r="L30" s="174" t="s">
        <v>10</v>
      </c>
      <c r="M30" s="206">
        <v>6160</v>
      </c>
      <c r="N30" s="207"/>
      <c r="O30" s="207"/>
      <c r="P30" s="207"/>
      <c r="Q30" s="206">
        <v>6160</v>
      </c>
      <c r="R30" s="207"/>
      <c r="S30" s="207"/>
      <c r="T30" s="179">
        <f t="shared" si="0"/>
        <v>817.57249983409645</v>
      </c>
      <c r="U30" s="179">
        <f t="shared" si="1"/>
        <v>817.57249983409645</v>
      </c>
      <c r="V30" s="179">
        <f t="shared" si="2"/>
        <v>1021.9656247926206</v>
      </c>
      <c r="W30" s="172"/>
      <c r="X30" s="172"/>
    </row>
    <row r="31" spans="1:24">
      <c r="A31" s="173" t="s">
        <v>1022</v>
      </c>
      <c r="B31" s="208" t="s">
        <v>1023</v>
      </c>
      <c r="C31" s="209"/>
      <c r="D31" s="209"/>
      <c r="E31" s="209"/>
      <c r="F31" s="209"/>
      <c r="G31" s="209"/>
      <c r="H31" s="209"/>
      <c r="I31" s="210">
        <v>1</v>
      </c>
      <c r="J31" s="210"/>
      <c r="K31" s="210"/>
      <c r="L31" s="174" t="s">
        <v>10</v>
      </c>
      <c r="M31" s="206">
        <v>6448</v>
      </c>
      <c r="N31" s="207"/>
      <c r="O31" s="207"/>
      <c r="P31" s="207"/>
      <c r="Q31" s="206">
        <v>6448</v>
      </c>
      <c r="R31" s="207"/>
      <c r="S31" s="207"/>
      <c r="T31" s="179">
        <f t="shared" si="0"/>
        <v>855.79666865750869</v>
      </c>
      <c r="U31" s="179">
        <f t="shared" si="1"/>
        <v>855.79666865750869</v>
      </c>
      <c r="V31" s="179">
        <f t="shared" si="2"/>
        <v>1069.745835821886</v>
      </c>
      <c r="W31" s="172"/>
      <c r="X31" s="172"/>
    </row>
    <row r="32" spans="1:24">
      <c r="A32" s="173" t="s">
        <v>1024</v>
      </c>
      <c r="B32" s="208" t="s">
        <v>1025</v>
      </c>
      <c r="C32" s="209"/>
      <c r="D32" s="209"/>
      <c r="E32" s="209"/>
      <c r="F32" s="209"/>
      <c r="G32" s="209"/>
      <c r="H32" s="209"/>
      <c r="I32" s="210">
        <v>1</v>
      </c>
      <c r="J32" s="210"/>
      <c r="K32" s="210"/>
      <c r="L32" s="174" t="s">
        <v>10</v>
      </c>
      <c r="M32" s="206">
        <v>2913</v>
      </c>
      <c r="N32" s="207"/>
      <c r="O32" s="207"/>
      <c r="P32" s="207"/>
      <c r="Q32" s="206">
        <v>2913</v>
      </c>
      <c r="R32" s="207"/>
      <c r="S32" s="207"/>
      <c r="T32" s="179">
        <f t="shared" si="0"/>
        <v>386.62154091180565</v>
      </c>
      <c r="U32" s="179">
        <f t="shared" si="1"/>
        <v>386.62154091180565</v>
      </c>
      <c r="V32" s="179">
        <f t="shared" si="2"/>
        <v>483.27692613975705</v>
      </c>
      <c r="W32" s="172"/>
      <c r="X32" s="172"/>
    </row>
    <row r="33" spans="1:24">
      <c r="A33" s="173" t="s">
        <v>1026</v>
      </c>
      <c r="B33" s="208" t="s">
        <v>1027</v>
      </c>
      <c r="C33" s="209"/>
      <c r="D33" s="209"/>
      <c r="E33" s="209"/>
      <c r="F33" s="209"/>
      <c r="G33" s="209"/>
      <c r="H33" s="209"/>
      <c r="I33" s="210">
        <v>1</v>
      </c>
      <c r="J33" s="210"/>
      <c r="K33" s="210"/>
      <c r="L33" s="174" t="s">
        <v>10</v>
      </c>
      <c r="M33" s="206">
        <v>2195</v>
      </c>
      <c r="N33" s="207"/>
      <c r="O33" s="207"/>
      <c r="P33" s="207"/>
      <c r="Q33" s="206">
        <v>2195</v>
      </c>
      <c r="R33" s="207"/>
      <c r="S33" s="207"/>
      <c r="T33" s="179">
        <f t="shared" si="0"/>
        <v>291.32656447010419</v>
      </c>
      <c r="U33" s="179">
        <f t="shared" si="1"/>
        <v>291.32656447010419</v>
      </c>
      <c r="V33" s="179">
        <f t="shared" si="2"/>
        <v>364.15820558763022</v>
      </c>
      <c r="W33" s="172"/>
      <c r="X33" s="172"/>
    </row>
    <row r="34" spans="1:24">
      <c r="A34" s="173" t="s">
        <v>1028</v>
      </c>
      <c r="B34" s="208" t="s">
        <v>1029</v>
      </c>
      <c r="C34" s="209"/>
      <c r="D34" s="209"/>
      <c r="E34" s="209"/>
      <c r="F34" s="209"/>
      <c r="G34" s="209"/>
      <c r="H34" s="209"/>
      <c r="I34" s="210">
        <v>1</v>
      </c>
      <c r="J34" s="210"/>
      <c r="K34" s="210"/>
      <c r="L34" s="174" t="s">
        <v>10</v>
      </c>
      <c r="M34" s="206">
        <v>11796</v>
      </c>
      <c r="N34" s="207"/>
      <c r="O34" s="207"/>
      <c r="P34" s="207"/>
      <c r="Q34" s="206">
        <v>11796</v>
      </c>
      <c r="R34" s="207"/>
      <c r="S34" s="207"/>
      <c r="T34" s="179">
        <f t="shared" si="0"/>
        <v>1565.5982480589289</v>
      </c>
      <c r="U34" s="179">
        <f t="shared" si="1"/>
        <v>1565.5982480589289</v>
      </c>
      <c r="V34" s="179">
        <f t="shared" si="2"/>
        <v>1956.9978100736612</v>
      </c>
      <c r="W34" s="172"/>
      <c r="X34" s="172"/>
    </row>
    <row r="35" spans="1:24">
      <c r="A35" s="173" t="s">
        <v>1030</v>
      </c>
      <c r="B35" s="208" t="s">
        <v>1031</v>
      </c>
      <c r="C35" s="209"/>
      <c r="D35" s="209"/>
      <c r="E35" s="209"/>
      <c r="F35" s="209"/>
      <c r="G35" s="209"/>
      <c r="H35" s="209"/>
      <c r="I35" s="210">
        <v>1</v>
      </c>
      <c r="J35" s="210"/>
      <c r="K35" s="210"/>
      <c r="L35" s="174" t="s">
        <v>10</v>
      </c>
      <c r="M35" s="206">
        <v>2973</v>
      </c>
      <c r="N35" s="207"/>
      <c r="O35" s="207"/>
      <c r="P35" s="207"/>
      <c r="Q35" s="206">
        <v>2973</v>
      </c>
      <c r="R35" s="207"/>
      <c r="S35" s="207"/>
      <c r="T35" s="179">
        <f t="shared" si="0"/>
        <v>394.58490941668322</v>
      </c>
      <c r="U35" s="179">
        <f t="shared" si="1"/>
        <v>394.58490941668322</v>
      </c>
      <c r="V35" s="179">
        <f t="shared" si="2"/>
        <v>493.23113677085405</v>
      </c>
      <c r="W35" s="172"/>
      <c r="X35" s="172"/>
    </row>
    <row r="36" spans="1:24">
      <c r="A36" s="173" t="s">
        <v>1032</v>
      </c>
      <c r="B36" s="208" t="s">
        <v>1033</v>
      </c>
      <c r="C36" s="209"/>
      <c r="D36" s="209"/>
      <c r="E36" s="209"/>
      <c r="F36" s="209"/>
      <c r="G36" s="209"/>
      <c r="H36" s="209"/>
      <c r="I36" s="210">
        <v>1</v>
      </c>
      <c r="J36" s="210"/>
      <c r="K36" s="210"/>
      <c r="L36" s="174" t="s">
        <v>10</v>
      </c>
      <c r="M36" s="206">
        <v>1096</v>
      </c>
      <c r="N36" s="207"/>
      <c r="O36" s="207"/>
      <c r="P36" s="207"/>
      <c r="Q36" s="206">
        <v>1096</v>
      </c>
      <c r="R36" s="207"/>
      <c r="S36" s="207"/>
      <c r="T36" s="179">
        <f t="shared" si="0"/>
        <v>145.46419802243014</v>
      </c>
      <c r="U36" s="179">
        <f t="shared" si="1"/>
        <v>145.46419802243014</v>
      </c>
      <c r="V36" s="179">
        <f t="shared" si="2"/>
        <v>181.83024752803766</v>
      </c>
      <c r="W36" s="172"/>
      <c r="X36" s="172"/>
    </row>
    <row r="37" spans="1:24">
      <c r="A37" s="173" t="s">
        <v>1034</v>
      </c>
      <c r="B37" s="208" t="s">
        <v>1035</v>
      </c>
      <c r="C37" s="209"/>
      <c r="D37" s="209"/>
      <c r="E37" s="209"/>
      <c r="F37" s="209"/>
      <c r="G37" s="209"/>
      <c r="H37" s="209"/>
      <c r="I37" s="210">
        <v>1</v>
      </c>
      <c r="J37" s="210"/>
      <c r="K37" s="210"/>
      <c r="L37" s="174" t="s">
        <v>10</v>
      </c>
      <c r="M37" s="206">
        <v>3472</v>
      </c>
      <c r="N37" s="207"/>
      <c r="O37" s="207"/>
      <c r="P37" s="207"/>
      <c r="Q37" s="206">
        <v>3472</v>
      </c>
      <c r="R37" s="207"/>
      <c r="S37" s="207"/>
      <c r="T37" s="179">
        <f t="shared" si="0"/>
        <v>460.81359081558162</v>
      </c>
      <c r="U37" s="179">
        <f t="shared" si="1"/>
        <v>460.81359081558162</v>
      </c>
      <c r="V37" s="179">
        <f t="shared" si="2"/>
        <v>576.01698851947708</v>
      </c>
      <c r="W37" s="172"/>
      <c r="X37" s="172"/>
    </row>
    <row r="38" spans="1:24">
      <c r="A38" s="173" t="s">
        <v>1036</v>
      </c>
      <c r="B38" s="208" t="s">
        <v>1037</v>
      </c>
      <c r="C38" s="209"/>
      <c r="D38" s="209"/>
      <c r="E38" s="209"/>
      <c r="F38" s="209"/>
      <c r="G38" s="209"/>
      <c r="H38" s="209"/>
      <c r="I38" s="210">
        <v>2</v>
      </c>
      <c r="J38" s="210"/>
      <c r="K38" s="210"/>
      <c r="L38" s="174" t="s">
        <v>10</v>
      </c>
      <c r="M38" s="206">
        <v>3610</v>
      </c>
      <c r="N38" s="207"/>
      <c r="O38" s="207"/>
      <c r="P38" s="207"/>
      <c r="Q38" s="206">
        <v>7220</v>
      </c>
      <c r="R38" s="207"/>
      <c r="S38" s="207"/>
      <c r="T38" s="179">
        <f t="shared" si="0"/>
        <v>479.12933837680004</v>
      </c>
      <c r="U38" s="179">
        <f t="shared" si="1"/>
        <v>958.25867675360007</v>
      </c>
      <c r="V38" s="179">
        <f t="shared" si="2"/>
        <v>1197.8233459420001</v>
      </c>
      <c r="W38" s="172"/>
      <c r="X38" s="172"/>
    </row>
    <row r="39" spans="1:24">
      <c r="A39" s="173" t="s">
        <v>1038</v>
      </c>
      <c r="B39" s="208" t="s">
        <v>1039</v>
      </c>
      <c r="C39" s="209"/>
      <c r="D39" s="209"/>
      <c r="E39" s="209"/>
      <c r="F39" s="209"/>
      <c r="G39" s="209"/>
      <c r="H39" s="209"/>
      <c r="I39" s="210">
        <v>1</v>
      </c>
      <c r="J39" s="210"/>
      <c r="K39" s="210"/>
      <c r="L39" s="174" t="s">
        <v>10</v>
      </c>
      <c r="M39" s="206">
        <v>3928</v>
      </c>
      <c r="N39" s="207"/>
      <c r="O39" s="207"/>
      <c r="P39" s="207"/>
      <c r="Q39" s="206">
        <v>3928</v>
      </c>
      <c r="R39" s="207"/>
      <c r="S39" s="207"/>
      <c r="T39" s="179">
        <f t="shared" si="0"/>
        <v>521.33519145265109</v>
      </c>
      <c r="U39" s="179">
        <f t="shared" si="1"/>
        <v>521.33519145265109</v>
      </c>
      <c r="V39" s="179">
        <f t="shared" si="2"/>
        <v>651.66898931581386</v>
      </c>
      <c r="W39" s="172"/>
      <c r="X39" s="172"/>
    </row>
    <row r="40" spans="1:24">
      <c r="A40" s="173" t="s">
        <v>1040</v>
      </c>
      <c r="B40" s="208" t="s">
        <v>1041</v>
      </c>
      <c r="C40" s="209"/>
      <c r="D40" s="209"/>
      <c r="E40" s="209"/>
      <c r="F40" s="209"/>
      <c r="G40" s="209"/>
      <c r="H40" s="209"/>
      <c r="I40" s="210">
        <v>1</v>
      </c>
      <c r="J40" s="210"/>
      <c r="K40" s="210"/>
      <c r="L40" s="174" t="s">
        <v>10</v>
      </c>
      <c r="M40" s="206">
        <v>5578</v>
      </c>
      <c r="N40" s="207"/>
      <c r="O40" s="207"/>
      <c r="P40" s="207"/>
      <c r="Q40" s="206">
        <v>5578</v>
      </c>
      <c r="R40" s="207"/>
      <c r="S40" s="207"/>
      <c r="T40" s="179">
        <f t="shared" si="0"/>
        <v>740.32782533678403</v>
      </c>
      <c r="U40" s="179">
        <f t="shared" si="1"/>
        <v>740.32782533678403</v>
      </c>
      <c r="V40" s="179">
        <f t="shared" si="2"/>
        <v>925.40978167098001</v>
      </c>
      <c r="W40" s="172"/>
      <c r="X40" s="172"/>
    </row>
    <row r="41" spans="1:24">
      <c r="A41" s="173" t="s">
        <v>1042</v>
      </c>
      <c r="B41" s="208" t="s">
        <v>1043</v>
      </c>
      <c r="C41" s="209"/>
      <c r="D41" s="209"/>
      <c r="E41" s="209"/>
      <c r="F41" s="209"/>
      <c r="G41" s="209"/>
      <c r="H41" s="209"/>
      <c r="I41" s="210">
        <v>1</v>
      </c>
      <c r="J41" s="210"/>
      <c r="K41" s="210"/>
      <c r="L41" s="174" t="s">
        <v>10</v>
      </c>
      <c r="M41" s="206">
        <v>3290</v>
      </c>
      <c r="N41" s="207"/>
      <c r="O41" s="207"/>
      <c r="P41" s="207"/>
      <c r="Q41" s="206">
        <v>3290</v>
      </c>
      <c r="R41" s="207"/>
      <c r="S41" s="207"/>
      <c r="T41" s="179">
        <f t="shared" si="0"/>
        <v>436.65803968411967</v>
      </c>
      <c r="U41" s="179">
        <f t="shared" si="1"/>
        <v>436.65803968411967</v>
      </c>
      <c r="V41" s="179">
        <f t="shared" si="2"/>
        <v>545.82254960514956</v>
      </c>
      <c r="W41" s="172"/>
      <c r="X41" s="172"/>
    </row>
    <row r="42" spans="1:24">
      <c r="A42" s="173" t="s">
        <v>1044</v>
      </c>
      <c r="B42" s="208" t="s">
        <v>1045</v>
      </c>
      <c r="C42" s="209"/>
      <c r="D42" s="209"/>
      <c r="E42" s="209"/>
      <c r="F42" s="209"/>
      <c r="G42" s="209"/>
      <c r="H42" s="209"/>
      <c r="I42" s="210">
        <v>7</v>
      </c>
      <c r="J42" s="210"/>
      <c r="K42" s="210"/>
      <c r="L42" s="174" t="s">
        <v>10</v>
      </c>
      <c r="M42" s="206">
        <v>2685</v>
      </c>
      <c r="N42" s="207"/>
      <c r="O42" s="207"/>
      <c r="P42" s="207"/>
      <c r="Q42" s="206">
        <v>18795</v>
      </c>
      <c r="R42" s="207"/>
      <c r="S42" s="207"/>
      <c r="T42" s="179">
        <f t="shared" si="0"/>
        <v>356.36074059327092</v>
      </c>
      <c r="U42" s="179">
        <f t="shared" si="1"/>
        <v>2494.5251841528966</v>
      </c>
      <c r="V42" s="179">
        <f t="shared" si="2"/>
        <v>3118.1564801911209</v>
      </c>
      <c r="W42" s="172"/>
      <c r="X42" s="172"/>
    </row>
    <row r="43" spans="1:24">
      <c r="A43" s="173" t="s">
        <v>1046</v>
      </c>
      <c r="B43" s="208" t="s">
        <v>1033</v>
      </c>
      <c r="C43" s="209"/>
      <c r="D43" s="209"/>
      <c r="E43" s="209"/>
      <c r="F43" s="209"/>
      <c r="G43" s="209"/>
      <c r="H43" s="209"/>
      <c r="I43" s="210">
        <v>1</v>
      </c>
      <c r="J43" s="210"/>
      <c r="K43" s="210"/>
      <c r="L43" s="174" t="s">
        <v>10</v>
      </c>
      <c r="M43" s="206">
        <v>1096</v>
      </c>
      <c r="N43" s="207"/>
      <c r="O43" s="207"/>
      <c r="P43" s="207"/>
      <c r="Q43" s="206">
        <v>1096</v>
      </c>
      <c r="R43" s="207"/>
      <c r="S43" s="207"/>
      <c r="T43" s="179">
        <f t="shared" si="0"/>
        <v>145.46419802243014</v>
      </c>
      <c r="U43" s="179">
        <f t="shared" si="1"/>
        <v>145.46419802243014</v>
      </c>
      <c r="V43" s="179">
        <f t="shared" si="2"/>
        <v>181.83024752803766</v>
      </c>
      <c r="W43" s="172"/>
      <c r="X43" s="172"/>
    </row>
    <row r="44" spans="1:24">
      <c r="A44" s="173" t="s">
        <v>1047</v>
      </c>
      <c r="B44" s="208" t="s">
        <v>1033</v>
      </c>
      <c r="C44" s="209"/>
      <c r="D44" s="209"/>
      <c r="E44" s="209"/>
      <c r="F44" s="209"/>
      <c r="G44" s="209"/>
      <c r="H44" s="209"/>
      <c r="I44" s="210">
        <v>1</v>
      </c>
      <c r="J44" s="210"/>
      <c r="K44" s="210"/>
      <c r="L44" s="174" t="s">
        <v>10</v>
      </c>
      <c r="M44" s="206">
        <v>1096</v>
      </c>
      <c r="N44" s="207"/>
      <c r="O44" s="207"/>
      <c r="P44" s="207"/>
      <c r="Q44" s="206">
        <v>1096</v>
      </c>
      <c r="R44" s="207"/>
      <c r="S44" s="207"/>
      <c r="T44" s="179">
        <f t="shared" si="0"/>
        <v>145.46419802243014</v>
      </c>
      <c r="U44" s="179">
        <f t="shared" si="1"/>
        <v>145.46419802243014</v>
      </c>
      <c r="V44" s="179">
        <f t="shared" si="2"/>
        <v>181.83024752803766</v>
      </c>
      <c r="W44" s="172"/>
      <c r="X44" s="172"/>
    </row>
    <row r="45" spans="1:24">
      <c r="A45" s="173" t="s">
        <v>1048</v>
      </c>
      <c r="B45" s="208" t="s">
        <v>1049</v>
      </c>
      <c r="C45" s="209"/>
      <c r="D45" s="209"/>
      <c r="E45" s="209"/>
      <c r="F45" s="209"/>
      <c r="G45" s="209"/>
      <c r="H45" s="209"/>
      <c r="I45" s="210">
        <v>1</v>
      </c>
      <c r="J45" s="210"/>
      <c r="K45" s="210"/>
      <c r="L45" s="174" t="s">
        <v>10</v>
      </c>
      <c r="M45" s="206">
        <v>7017</v>
      </c>
      <c r="N45" s="207"/>
      <c r="O45" s="207"/>
      <c r="P45" s="207"/>
      <c r="Q45" s="206">
        <v>7017</v>
      </c>
      <c r="R45" s="207"/>
      <c r="S45" s="207"/>
      <c r="T45" s="179">
        <f t="shared" si="0"/>
        <v>931.31594664543093</v>
      </c>
      <c r="U45" s="179">
        <f t="shared" si="1"/>
        <v>931.31594664543093</v>
      </c>
      <c r="V45" s="179">
        <f t="shared" si="2"/>
        <v>1164.1449333067887</v>
      </c>
      <c r="W45" s="172"/>
      <c r="X45" s="172"/>
    </row>
    <row r="46" spans="1:24">
      <c r="A46" s="173" t="s">
        <v>1050</v>
      </c>
      <c r="B46" s="208" t="s">
        <v>1051</v>
      </c>
      <c r="C46" s="209"/>
      <c r="D46" s="209"/>
      <c r="E46" s="209"/>
      <c r="F46" s="209"/>
      <c r="G46" s="209"/>
      <c r="H46" s="209"/>
      <c r="I46" s="210">
        <v>1</v>
      </c>
      <c r="J46" s="210"/>
      <c r="K46" s="210"/>
      <c r="L46" s="174" t="s">
        <v>10</v>
      </c>
      <c r="M46" s="206">
        <v>683</v>
      </c>
      <c r="N46" s="207"/>
      <c r="O46" s="207"/>
      <c r="P46" s="207"/>
      <c r="Q46" s="206">
        <v>683</v>
      </c>
      <c r="R46" s="207"/>
      <c r="S46" s="207"/>
      <c r="T46" s="179">
        <f t="shared" si="0"/>
        <v>90.64967814718959</v>
      </c>
      <c r="U46" s="179">
        <f t="shared" si="1"/>
        <v>90.64967814718959</v>
      </c>
      <c r="V46" s="179">
        <f t="shared" si="2"/>
        <v>113.31209768398699</v>
      </c>
      <c r="W46" s="172"/>
      <c r="X46" s="172"/>
    </row>
    <row r="47" spans="1:24">
      <c r="A47" s="173" t="s">
        <v>1052</v>
      </c>
      <c r="B47" s="208" t="s">
        <v>990</v>
      </c>
      <c r="C47" s="209"/>
      <c r="D47" s="209"/>
      <c r="E47" s="209"/>
      <c r="F47" s="209"/>
      <c r="G47" s="209"/>
      <c r="H47" s="209"/>
      <c r="I47" s="210">
        <v>1</v>
      </c>
      <c r="J47" s="210"/>
      <c r="K47" s="210"/>
      <c r="L47" s="174" t="s">
        <v>10</v>
      </c>
      <c r="M47" s="206">
        <v>46</v>
      </c>
      <c r="N47" s="207"/>
      <c r="O47" s="207"/>
      <c r="P47" s="207"/>
      <c r="Q47" s="206">
        <v>46</v>
      </c>
      <c r="R47" s="207"/>
      <c r="S47" s="207"/>
      <c r="T47" s="179">
        <f t="shared" si="0"/>
        <v>6.1052491870727978</v>
      </c>
      <c r="U47" s="179">
        <f t="shared" si="1"/>
        <v>6.1052491870727978</v>
      </c>
      <c r="V47" s="179">
        <f t="shared" si="2"/>
        <v>7.6315614838409971</v>
      </c>
      <c r="W47" s="172"/>
      <c r="X47" s="172"/>
    </row>
    <row r="48" spans="1:24">
      <c r="A48" s="173" t="s">
        <v>1053</v>
      </c>
      <c r="B48" s="208" t="s">
        <v>1054</v>
      </c>
      <c r="C48" s="209"/>
      <c r="D48" s="209"/>
      <c r="E48" s="209"/>
      <c r="F48" s="209"/>
      <c r="G48" s="209"/>
      <c r="H48" s="209"/>
      <c r="I48" s="210">
        <v>1</v>
      </c>
      <c r="J48" s="210"/>
      <c r="K48" s="210"/>
      <c r="L48" s="174" t="s">
        <v>10</v>
      </c>
      <c r="M48" s="206">
        <v>1539</v>
      </c>
      <c r="N48" s="207"/>
      <c r="O48" s="207"/>
      <c r="P48" s="207"/>
      <c r="Q48" s="206">
        <v>1539</v>
      </c>
      <c r="R48" s="207"/>
      <c r="S48" s="207"/>
      <c r="T48" s="179">
        <f t="shared" si="0"/>
        <v>204.26040215010948</v>
      </c>
      <c r="U48" s="179">
        <f t="shared" si="1"/>
        <v>204.26040215010948</v>
      </c>
      <c r="V48" s="179">
        <f t="shared" si="2"/>
        <v>255.32550268763686</v>
      </c>
      <c r="W48" s="172"/>
      <c r="X48" s="172"/>
    </row>
    <row r="49" spans="1:24">
      <c r="A49" s="173" t="s">
        <v>1055</v>
      </c>
      <c r="B49" s="208" t="s">
        <v>1056</v>
      </c>
      <c r="C49" s="209"/>
      <c r="D49" s="209"/>
      <c r="E49" s="209"/>
      <c r="F49" s="209"/>
      <c r="G49" s="209"/>
      <c r="H49" s="209"/>
      <c r="I49" s="210">
        <v>1</v>
      </c>
      <c r="J49" s="210"/>
      <c r="K49" s="210"/>
      <c r="L49" s="174" t="s">
        <v>10</v>
      </c>
      <c r="M49" s="206">
        <v>70</v>
      </c>
      <c r="N49" s="207"/>
      <c r="O49" s="207"/>
      <c r="P49" s="207"/>
      <c r="Q49" s="206">
        <v>70</v>
      </c>
      <c r="R49" s="207"/>
      <c r="S49" s="207"/>
      <c r="T49" s="179">
        <f t="shared" si="0"/>
        <v>9.2905965890238225</v>
      </c>
      <c r="U49" s="179">
        <f t="shared" si="1"/>
        <v>9.2905965890238225</v>
      </c>
      <c r="V49" s="179">
        <f t="shared" si="2"/>
        <v>11.613245736279778</v>
      </c>
      <c r="W49" s="172"/>
      <c r="X49" s="172"/>
    </row>
    <row r="50" spans="1:24">
      <c r="A50" s="173" t="s">
        <v>1057</v>
      </c>
      <c r="B50" s="208" t="s">
        <v>1051</v>
      </c>
      <c r="C50" s="209"/>
      <c r="D50" s="209"/>
      <c r="E50" s="209"/>
      <c r="F50" s="209"/>
      <c r="G50" s="209"/>
      <c r="H50" s="209"/>
      <c r="I50" s="210">
        <v>1</v>
      </c>
      <c r="J50" s="210"/>
      <c r="K50" s="210"/>
      <c r="L50" s="174" t="s">
        <v>10</v>
      </c>
      <c r="M50" s="206">
        <v>683</v>
      </c>
      <c r="N50" s="207"/>
      <c r="O50" s="207"/>
      <c r="P50" s="207"/>
      <c r="Q50" s="206">
        <v>683</v>
      </c>
      <c r="R50" s="207"/>
      <c r="S50" s="207"/>
      <c r="T50" s="179">
        <f t="shared" si="0"/>
        <v>90.64967814718959</v>
      </c>
      <c r="U50" s="179">
        <f t="shared" si="1"/>
        <v>90.64967814718959</v>
      </c>
      <c r="V50" s="179">
        <f t="shared" si="2"/>
        <v>113.31209768398699</v>
      </c>
      <c r="W50" s="172"/>
      <c r="X50" s="172"/>
    </row>
    <row r="51" spans="1:24">
      <c r="A51" s="173" t="s">
        <v>1058</v>
      </c>
      <c r="B51" s="208" t="s">
        <v>990</v>
      </c>
      <c r="C51" s="209"/>
      <c r="D51" s="209"/>
      <c r="E51" s="209"/>
      <c r="F51" s="209"/>
      <c r="G51" s="209"/>
      <c r="H51" s="209"/>
      <c r="I51" s="210">
        <v>1</v>
      </c>
      <c r="J51" s="210"/>
      <c r="K51" s="210"/>
      <c r="L51" s="174" t="s">
        <v>10</v>
      </c>
      <c r="M51" s="206">
        <v>46</v>
      </c>
      <c r="N51" s="207"/>
      <c r="O51" s="207"/>
      <c r="P51" s="207"/>
      <c r="Q51" s="206">
        <v>46</v>
      </c>
      <c r="R51" s="207"/>
      <c r="S51" s="207"/>
      <c r="T51" s="179">
        <f t="shared" si="0"/>
        <v>6.1052491870727978</v>
      </c>
      <c r="U51" s="179">
        <f t="shared" si="1"/>
        <v>6.1052491870727978</v>
      </c>
      <c r="V51" s="179">
        <f t="shared" si="2"/>
        <v>7.6315614838409971</v>
      </c>
      <c r="W51" s="172"/>
      <c r="X51" s="172"/>
    </row>
    <row r="52" spans="1:24">
      <c r="A52" s="173" t="s">
        <v>1059</v>
      </c>
      <c r="B52" s="208" t="s">
        <v>1054</v>
      </c>
      <c r="C52" s="209"/>
      <c r="D52" s="209"/>
      <c r="E52" s="209"/>
      <c r="F52" s="209"/>
      <c r="G52" s="209"/>
      <c r="H52" s="209"/>
      <c r="I52" s="210">
        <v>1</v>
      </c>
      <c r="J52" s="210"/>
      <c r="K52" s="210"/>
      <c r="L52" s="174" t="s">
        <v>10</v>
      </c>
      <c r="M52" s="206">
        <v>1539</v>
      </c>
      <c r="N52" s="207"/>
      <c r="O52" s="207"/>
      <c r="P52" s="207"/>
      <c r="Q52" s="206">
        <v>1539</v>
      </c>
      <c r="R52" s="207"/>
      <c r="S52" s="207"/>
      <c r="T52" s="179">
        <f t="shared" si="0"/>
        <v>204.26040215010948</v>
      </c>
      <c r="U52" s="179">
        <f t="shared" si="1"/>
        <v>204.26040215010948</v>
      </c>
      <c r="V52" s="179">
        <f t="shared" si="2"/>
        <v>255.32550268763686</v>
      </c>
      <c r="W52" s="172"/>
      <c r="X52" s="172"/>
    </row>
    <row r="53" spans="1:24">
      <c r="A53" s="173" t="s">
        <v>1060</v>
      </c>
      <c r="B53" s="208" t="s">
        <v>1056</v>
      </c>
      <c r="C53" s="209"/>
      <c r="D53" s="209"/>
      <c r="E53" s="209"/>
      <c r="F53" s="209"/>
      <c r="G53" s="209"/>
      <c r="H53" s="209"/>
      <c r="I53" s="210">
        <v>1</v>
      </c>
      <c r="J53" s="210"/>
      <c r="K53" s="210"/>
      <c r="L53" s="174" t="s">
        <v>10</v>
      </c>
      <c r="M53" s="206">
        <v>70</v>
      </c>
      <c r="N53" s="207"/>
      <c r="O53" s="207"/>
      <c r="P53" s="207"/>
      <c r="Q53" s="206">
        <v>70</v>
      </c>
      <c r="R53" s="207"/>
      <c r="S53" s="207"/>
      <c r="T53" s="179">
        <f t="shared" si="0"/>
        <v>9.2905965890238225</v>
      </c>
      <c r="U53" s="179">
        <f t="shared" si="1"/>
        <v>9.2905965890238225</v>
      </c>
      <c r="V53" s="179">
        <f t="shared" si="2"/>
        <v>11.613245736279778</v>
      </c>
      <c r="W53" s="172"/>
      <c r="X53" s="172"/>
    </row>
    <row r="54" spans="1:24">
      <c r="A54" s="173" t="s">
        <v>1061</v>
      </c>
      <c r="B54" s="208" t="s">
        <v>1051</v>
      </c>
      <c r="C54" s="209"/>
      <c r="D54" s="209"/>
      <c r="E54" s="209"/>
      <c r="F54" s="209"/>
      <c r="G54" s="209"/>
      <c r="H54" s="209"/>
      <c r="I54" s="210">
        <v>1</v>
      </c>
      <c r="J54" s="210"/>
      <c r="K54" s="210"/>
      <c r="L54" s="174" t="s">
        <v>10</v>
      </c>
      <c r="M54" s="206">
        <v>683</v>
      </c>
      <c r="N54" s="207"/>
      <c r="O54" s="207"/>
      <c r="P54" s="207"/>
      <c r="Q54" s="206">
        <v>683</v>
      </c>
      <c r="R54" s="207"/>
      <c r="S54" s="207"/>
      <c r="T54" s="179">
        <f t="shared" si="0"/>
        <v>90.64967814718959</v>
      </c>
      <c r="U54" s="179">
        <f t="shared" si="1"/>
        <v>90.64967814718959</v>
      </c>
      <c r="V54" s="179">
        <f t="shared" si="2"/>
        <v>113.31209768398699</v>
      </c>
      <c r="W54" s="172"/>
      <c r="X54" s="172"/>
    </row>
    <row r="55" spans="1:24">
      <c r="A55" s="173" t="s">
        <v>1062</v>
      </c>
      <c r="B55" s="208" t="s">
        <v>990</v>
      </c>
      <c r="C55" s="209"/>
      <c r="D55" s="209"/>
      <c r="E55" s="209"/>
      <c r="F55" s="209"/>
      <c r="G55" s="209"/>
      <c r="H55" s="209"/>
      <c r="I55" s="210">
        <v>1</v>
      </c>
      <c r="J55" s="210"/>
      <c r="K55" s="210"/>
      <c r="L55" s="174" t="s">
        <v>10</v>
      </c>
      <c r="M55" s="206">
        <v>46</v>
      </c>
      <c r="N55" s="207"/>
      <c r="O55" s="207"/>
      <c r="P55" s="207"/>
      <c r="Q55" s="206">
        <v>46</v>
      </c>
      <c r="R55" s="207"/>
      <c r="S55" s="207"/>
      <c r="T55" s="179">
        <f t="shared" si="0"/>
        <v>6.1052491870727978</v>
      </c>
      <c r="U55" s="179">
        <f t="shared" si="1"/>
        <v>6.1052491870727978</v>
      </c>
      <c r="V55" s="179">
        <f t="shared" si="2"/>
        <v>7.6315614838409971</v>
      </c>
      <c r="W55" s="172"/>
      <c r="X55" s="172"/>
    </row>
    <row r="56" spans="1:24">
      <c r="A56" s="173" t="s">
        <v>1063</v>
      </c>
      <c r="B56" s="208" t="s">
        <v>1064</v>
      </c>
      <c r="C56" s="209"/>
      <c r="D56" s="209"/>
      <c r="E56" s="209"/>
      <c r="F56" s="209"/>
      <c r="G56" s="209"/>
      <c r="H56" s="209"/>
      <c r="I56" s="210">
        <v>1</v>
      </c>
      <c r="J56" s="210"/>
      <c r="K56" s="210"/>
      <c r="L56" s="174" t="s">
        <v>10</v>
      </c>
      <c r="M56" s="206">
        <v>79092</v>
      </c>
      <c r="N56" s="207"/>
      <c r="O56" s="207"/>
      <c r="P56" s="207"/>
      <c r="Q56" s="206">
        <v>79092</v>
      </c>
      <c r="R56" s="207"/>
      <c r="S56" s="207"/>
      <c r="T56" s="179">
        <f t="shared" si="0"/>
        <v>10497.312363129604</v>
      </c>
      <c r="U56" s="179">
        <f t="shared" si="1"/>
        <v>10497.312363129604</v>
      </c>
      <c r="V56" s="179">
        <f t="shared" si="2"/>
        <v>13121.640453912005</v>
      </c>
      <c r="W56" s="172"/>
      <c r="X56" s="172"/>
    </row>
    <row r="57" spans="1:24">
      <c r="A57" s="173" t="s">
        <v>1065</v>
      </c>
      <c r="B57" s="208" t="s">
        <v>1066</v>
      </c>
      <c r="C57" s="209"/>
      <c r="D57" s="209"/>
      <c r="E57" s="209"/>
      <c r="F57" s="209"/>
      <c r="G57" s="209"/>
      <c r="H57" s="209"/>
      <c r="I57" s="210">
        <v>1</v>
      </c>
      <c r="J57" s="210"/>
      <c r="K57" s="210"/>
      <c r="L57" s="174" t="s">
        <v>10</v>
      </c>
      <c r="M57" s="206">
        <v>2197</v>
      </c>
      <c r="N57" s="207"/>
      <c r="O57" s="207"/>
      <c r="P57" s="207"/>
      <c r="Q57" s="206">
        <v>2197</v>
      </c>
      <c r="R57" s="207"/>
      <c r="S57" s="207"/>
      <c r="T57" s="179">
        <f t="shared" si="0"/>
        <v>291.59201008693344</v>
      </c>
      <c r="U57" s="179">
        <f t="shared" si="1"/>
        <v>291.59201008693344</v>
      </c>
      <c r="V57" s="179">
        <f t="shared" si="2"/>
        <v>364.4900126086668</v>
      </c>
      <c r="W57" s="172"/>
      <c r="X57" s="172"/>
    </row>
    <row r="58" spans="1:24">
      <c r="A58" s="173" t="s">
        <v>1067</v>
      </c>
      <c r="B58" s="208" t="s">
        <v>1051</v>
      </c>
      <c r="C58" s="209"/>
      <c r="D58" s="209"/>
      <c r="E58" s="209"/>
      <c r="F58" s="209"/>
      <c r="G58" s="209"/>
      <c r="H58" s="209"/>
      <c r="I58" s="210">
        <v>1</v>
      </c>
      <c r="J58" s="210"/>
      <c r="K58" s="210"/>
      <c r="L58" s="174" t="s">
        <v>10</v>
      </c>
      <c r="M58" s="206">
        <v>683</v>
      </c>
      <c r="N58" s="207"/>
      <c r="O58" s="207"/>
      <c r="P58" s="207"/>
      <c r="Q58" s="206">
        <v>683</v>
      </c>
      <c r="R58" s="207"/>
      <c r="S58" s="207"/>
      <c r="T58" s="179">
        <f t="shared" si="0"/>
        <v>90.64967814718959</v>
      </c>
      <c r="U58" s="179">
        <f t="shared" si="1"/>
        <v>90.64967814718959</v>
      </c>
      <c r="V58" s="179">
        <f t="shared" si="2"/>
        <v>113.31209768398699</v>
      </c>
      <c r="W58" s="172"/>
      <c r="X58" s="172"/>
    </row>
    <row r="59" spans="1:24">
      <c r="A59" s="173" t="s">
        <v>1068</v>
      </c>
      <c r="B59" s="208" t="s">
        <v>990</v>
      </c>
      <c r="C59" s="209"/>
      <c r="D59" s="209"/>
      <c r="E59" s="209"/>
      <c r="F59" s="209"/>
      <c r="G59" s="209"/>
      <c r="H59" s="209"/>
      <c r="I59" s="210">
        <v>1</v>
      </c>
      <c r="J59" s="210"/>
      <c r="K59" s="210"/>
      <c r="L59" s="174" t="s">
        <v>10</v>
      </c>
      <c r="M59" s="206">
        <v>46</v>
      </c>
      <c r="N59" s="207"/>
      <c r="O59" s="207"/>
      <c r="P59" s="207"/>
      <c r="Q59" s="206">
        <v>46</v>
      </c>
      <c r="R59" s="207"/>
      <c r="S59" s="207"/>
      <c r="T59" s="179">
        <f t="shared" si="0"/>
        <v>6.1052491870727978</v>
      </c>
      <c r="U59" s="179">
        <f t="shared" si="1"/>
        <v>6.1052491870727978</v>
      </c>
      <c r="V59" s="179">
        <f t="shared" si="2"/>
        <v>7.6315614838409971</v>
      </c>
      <c r="W59" s="172"/>
      <c r="X59" s="172"/>
    </row>
    <row r="60" spans="1:24">
      <c r="A60" s="173" t="s">
        <v>1069</v>
      </c>
      <c r="B60" s="208" t="s">
        <v>1070</v>
      </c>
      <c r="C60" s="209"/>
      <c r="D60" s="209"/>
      <c r="E60" s="209"/>
      <c r="F60" s="209"/>
      <c r="G60" s="209"/>
      <c r="H60" s="209"/>
      <c r="I60" s="210">
        <v>1</v>
      </c>
      <c r="J60" s="210"/>
      <c r="K60" s="210"/>
      <c r="L60" s="174" t="s">
        <v>10</v>
      </c>
      <c r="M60" s="206">
        <v>812</v>
      </c>
      <c r="N60" s="207"/>
      <c r="O60" s="207"/>
      <c r="P60" s="207"/>
      <c r="Q60" s="206">
        <v>812</v>
      </c>
      <c r="R60" s="207"/>
      <c r="S60" s="207"/>
      <c r="T60" s="179">
        <f t="shared" si="0"/>
        <v>107.77092043267635</v>
      </c>
      <c r="U60" s="179">
        <f t="shared" si="1"/>
        <v>107.77092043267635</v>
      </c>
      <c r="V60" s="179">
        <f t="shared" si="2"/>
        <v>134.71365054084544</v>
      </c>
      <c r="W60" s="172"/>
      <c r="X60" s="172"/>
    </row>
    <row r="61" spans="1:24">
      <c r="A61" s="173" t="s">
        <v>1071</v>
      </c>
      <c r="B61" s="208" t="s">
        <v>1051</v>
      </c>
      <c r="C61" s="209"/>
      <c r="D61" s="209"/>
      <c r="E61" s="209"/>
      <c r="F61" s="209"/>
      <c r="G61" s="209"/>
      <c r="H61" s="209"/>
      <c r="I61" s="210">
        <v>1</v>
      </c>
      <c r="J61" s="210"/>
      <c r="K61" s="210"/>
      <c r="L61" s="174" t="s">
        <v>10</v>
      </c>
      <c r="M61" s="206">
        <v>683</v>
      </c>
      <c r="N61" s="207"/>
      <c r="O61" s="207"/>
      <c r="P61" s="207"/>
      <c r="Q61" s="206">
        <v>683</v>
      </c>
      <c r="R61" s="207"/>
      <c r="S61" s="207"/>
      <c r="T61" s="179">
        <f t="shared" si="0"/>
        <v>90.64967814718959</v>
      </c>
      <c r="U61" s="179">
        <f t="shared" si="1"/>
        <v>90.64967814718959</v>
      </c>
      <c r="V61" s="179">
        <f t="shared" si="2"/>
        <v>113.31209768398699</v>
      </c>
      <c r="W61" s="172"/>
      <c r="X61" s="172"/>
    </row>
    <row r="62" spans="1:24">
      <c r="A62" s="173" t="s">
        <v>1072</v>
      </c>
      <c r="B62" s="208" t="s">
        <v>990</v>
      </c>
      <c r="C62" s="209"/>
      <c r="D62" s="209"/>
      <c r="E62" s="209"/>
      <c r="F62" s="209"/>
      <c r="G62" s="209"/>
      <c r="H62" s="209"/>
      <c r="I62" s="210">
        <v>1</v>
      </c>
      <c r="J62" s="210"/>
      <c r="K62" s="210"/>
      <c r="L62" s="174" t="s">
        <v>10</v>
      </c>
      <c r="M62" s="206">
        <v>46</v>
      </c>
      <c r="N62" s="207"/>
      <c r="O62" s="207"/>
      <c r="P62" s="207"/>
      <c r="Q62" s="206">
        <v>46</v>
      </c>
      <c r="R62" s="207"/>
      <c r="S62" s="207"/>
      <c r="T62" s="179">
        <f t="shared" si="0"/>
        <v>6.1052491870727978</v>
      </c>
      <c r="U62" s="179">
        <f t="shared" si="1"/>
        <v>6.1052491870727978</v>
      </c>
      <c r="V62" s="179">
        <f t="shared" si="2"/>
        <v>7.6315614838409971</v>
      </c>
      <c r="W62" s="172"/>
      <c r="X62" s="172"/>
    </row>
    <row r="63" spans="1:24">
      <c r="A63" s="173" t="s">
        <v>1073</v>
      </c>
      <c r="B63" s="208" t="s">
        <v>1054</v>
      </c>
      <c r="C63" s="209"/>
      <c r="D63" s="209"/>
      <c r="E63" s="209"/>
      <c r="F63" s="209"/>
      <c r="G63" s="209"/>
      <c r="H63" s="209"/>
      <c r="I63" s="210">
        <v>1</v>
      </c>
      <c r="J63" s="210"/>
      <c r="K63" s="210"/>
      <c r="L63" s="174" t="s">
        <v>10</v>
      </c>
      <c r="M63" s="206">
        <v>1539</v>
      </c>
      <c r="N63" s="207"/>
      <c r="O63" s="207"/>
      <c r="P63" s="207"/>
      <c r="Q63" s="206">
        <v>1539</v>
      </c>
      <c r="R63" s="207"/>
      <c r="S63" s="207"/>
      <c r="T63" s="179">
        <f t="shared" si="0"/>
        <v>204.26040215010948</v>
      </c>
      <c r="U63" s="179">
        <f t="shared" si="1"/>
        <v>204.26040215010948</v>
      </c>
      <c r="V63" s="179">
        <f t="shared" si="2"/>
        <v>255.32550268763686</v>
      </c>
      <c r="W63" s="172"/>
      <c r="X63" s="172"/>
    </row>
    <row r="64" spans="1:24">
      <c r="A64" s="173" t="s">
        <v>1074</v>
      </c>
      <c r="B64" s="208" t="s">
        <v>1075</v>
      </c>
      <c r="C64" s="209"/>
      <c r="D64" s="209"/>
      <c r="E64" s="209"/>
      <c r="F64" s="209"/>
      <c r="G64" s="209"/>
      <c r="H64" s="209"/>
      <c r="I64" s="210">
        <v>1</v>
      </c>
      <c r="J64" s="210"/>
      <c r="K64" s="210"/>
      <c r="L64" s="174" t="s">
        <v>10</v>
      </c>
      <c r="M64" s="206">
        <v>660</v>
      </c>
      <c r="N64" s="207"/>
      <c r="O64" s="207"/>
      <c r="P64" s="207"/>
      <c r="Q64" s="206">
        <v>660</v>
      </c>
      <c r="R64" s="207"/>
      <c r="S64" s="207"/>
      <c r="T64" s="179">
        <f t="shared" si="0"/>
        <v>87.597053553653197</v>
      </c>
      <c r="U64" s="179">
        <f t="shared" si="1"/>
        <v>87.597053553653197</v>
      </c>
      <c r="V64" s="179">
        <f t="shared" si="2"/>
        <v>109.4963169420665</v>
      </c>
      <c r="W64" s="172"/>
      <c r="X64" s="172"/>
    </row>
    <row r="65" spans="1:24">
      <c r="A65" s="173" t="s">
        <v>1076</v>
      </c>
      <c r="B65" s="208" t="s">
        <v>990</v>
      </c>
      <c r="C65" s="209"/>
      <c r="D65" s="209"/>
      <c r="E65" s="209"/>
      <c r="F65" s="209"/>
      <c r="G65" s="209"/>
      <c r="H65" s="209"/>
      <c r="I65" s="210">
        <v>1</v>
      </c>
      <c r="J65" s="210"/>
      <c r="K65" s="210"/>
      <c r="L65" s="174" t="s">
        <v>10</v>
      </c>
      <c r="M65" s="206">
        <v>46</v>
      </c>
      <c r="N65" s="207"/>
      <c r="O65" s="207"/>
      <c r="P65" s="207"/>
      <c r="Q65" s="206">
        <v>46</v>
      </c>
      <c r="R65" s="207"/>
      <c r="S65" s="207"/>
      <c r="T65" s="179">
        <f t="shared" si="0"/>
        <v>6.1052491870727978</v>
      </c>
      <c r="U65" s="179">
        <f t="shared" si="1"/>
        <v>6.1052491870727978</v>
      </c>
      <c r="V65" s="179">
        <f t="shared" si="2"/>
        <v>7.6315614838409971</v>
      </c>
      <c r="W65" s="172"/>
      <c r="X65" s="172"/>
    </row>
    <row r="66" spans="1:24">
      <c r="A66" s="173" t="s">
        <v>1077</v>
      </c>
      <c r="B66" s="208" t="s">
        <v>1078</v>
      </c>
      <c r="C66" s="209"/>
      <c r="D66" s="209"/>
      <c r="E66" s="209"/>
      <c r="F66" s="209"/>
      <c r="G66" s="209"/>
      <c r="H66" s="209"/>
      <c r="I66" s="210">
        <v>3</v>
      </c>
      <c r="J66" s="210"/>
      <c r="K66" s="210"/>
      <c r="L66" s="174" t="s">
        <v>10</v>
      </c>
      <c r="M66" s="206">
        <v>1692</v>
      </c>
      <c r="N66" s="207"/>
      <c r="O66" s="207"/>
      <c r="P66" s="207"/>
      <c r="Q66" s="206">
        <v>5076</v>
      </c>
      <c r="R66" s="207"/>
      <c r="S66" s="207"/>
      <c r="T66" s="179">
        <f t="shared" si="0"/>
        <v>224.56699183754728</v>
      </c>
      <c r="U66" s="179">
        <f t="shared" si="1"/>
        <v>673.70097551264178</v>
      </c>
      <c r="V66" s="179">
        <f t="shared" si="2"/>
        <v>842.12621939080225</v>
      </c>
      <c r="W66" s="172"/>
      <c r="X66" s="172"/>
    </row>
    <row r="67" spans="1:24">
      <c r="A67" s="173" t="s">
        <v>1079</v>
      </c>
      <c r="B67" s="208" t="s">
        <v>1080</v>
      </c>
      <c r="C67" s="209"/>
      <c r="D67" s="209"/>
      <c r="E67" s="209"/>
      <c r="F67" s="209"/>
      <c r="G67" s="209"/>
      <c r="H67" s="209"/>
      <c r="I67" s="210">
        <v>1</v>
      </c>
      <c r="J67" s="210"/>
      <c r="K67" s="210"/>
      <c r="L67" s="174" t="s">
        <v>10</v>
      </c>
      <c r="M67" s="206">
        <v>2704</v>
      </c>
      <c r="N67" s="207"/>
      <c r="O67" s="207"/>
      <c r="P67" s="207"/>
      <c r="Q67" s="206">
        <v>2704</v>
      </c>
      <c r="R67" s="207"/>
      <c r="S67" s="207"/>
      <c r="T67" s="179">
        <f t="shared" ref="T67:T106" si="3">M67/7.5345</f>
        <v>358.8824739531488</v>
      </c>
      <c r="U67" s="179">
        <f t="shared" ref="U67:U106" si="4">Q67/7.5345</f>
        <v>358.8824739531488</v>
      </c>
      <c r="V67" s="179">
        <f t="shared" ref="V67:V106" si="5">U67*1.25</f>
        <v>448.60309244143599</v>
      </c>
      <c r="W67" s="172"/>
      <c r="X67" s="172"/>
    </row>
    <row r="68" spans="1:24">
      <c r="A68" s="173" t="s">
        <v>1081</v>
      </c>
      <c r="B68" s="208" t="s">
        <v>1082</v>
      </c>
      <c r="C68" s="209"/>
      <c r="D68" s="209"/>
      <c r="E68" s="209"/>
      <c r="F68" s="209"/>
      <c r="G68" s="209"/>
      <c r="H68" s="209"/>
      <c r="I68" s="210">
        <v>1</v>
      </c>
      <c r="J68" s="210"/>
      <c r="K68" s="210"/>
      <c r="L68" s="174" t="s">
        <v>10</v>
      </c>
      <c r="M68" s="206">
        <v>12095</v>
      </c>
      <c r="N68" s="207"/>
      <c r="O68" s="207"/>
      <c r="P68" s="207"/>
      <c r="Q68" s="206">
        <v>12095</v>
      </c>
      <c r="R68" s="207"/>
      <c r="S68" s="207"/>
      <c r="T68" s="179">
        <f t="shared" si="3"/>
        <v>1605.282367774902</v>
      </c>
      <c r="U68" s="179">
        <f t="shared" si="4"/>
        <v>1605.282367774902</v>
      </c>
      <c r="V68" s="179">
        <f t="shared" si="5"/>
        <v>2006.6029597186275</v>
      </c>
      <c r="W68" s="172"/>
      <c r="X68" s="172"/>
    </row>
    <row r="69" spans="1:24">
      <c r="A69" s="173" t="s">
        <v>1083</v>
      </c>
      <c r="B69" s="208" t="s">
        <v>1084</v>
      </c>
      <c r="C69" s="209"/>
      <c r="D69" s="209"/>
      <c r="E69" s="209"/>
      <c r="F69" s="209"/>
      <c r="G69" s="209"/>
      <c r="H69" s="209"/>
      <c r="I69" s="210">
        <v>1</v>
      </c>
      <c r="J69" s="210"/>
      <c r="K69" s="210"/>
      <c r="L69" s="174" t="s">
        <v>10</v>
      </c>
      <c r="M69" s="206">
        <v>900</v>
      </c>
      <c r="N69" s="207"/>
      <c r="O69" s="207"/>
      <c r="P69" s="207"/>
      <c r="Q69" s="206">
        <v>900</v>
      </c>
      <c r="R69" s="207"/>
      <c r="S69" s="207"/>
      <c r="T69" s="179">
        <f t="shared" si="3"/>
        <v>119.45052757316344</v>
      </c>
      <c r="U69" s="179">
        <f t="shared" si="4"/>
        <v>119.45052757316344</v>
      </c>
      <c r="V69" s="179">
        <f t="shared" si="5"/>
        <v>149.31315946645429</v>
      </c>
      <c r="W69" s="172"/>
      <c r="X69" s="172"/>
    </row>
    <row r="70" spans="1:24">
      <c r="A70" s="173" t="s">
        <v>1085</v>
      </c>
      <c r="B70" s="208" t="s">
        <v>1086</v>
      </c>
      <c r="C70" s="209"/>
      <c r="D70" s="209"/>
      <c r="E70" s="209"/>
      <c r="F70" s="209"/>
      <c r="G70" s="209"/>
      <c r="H70" s="209"/>
      <c r="I70" s="210">
        <v>1</v>
      </c>
      <c r="J70" s="210"/>
      <c r="K70" s="210"/>
      <c r="L70" s="174" t="s">
        <v>10</v>
      </c>
      <c r="M70" s="206">
        <v>32867</v>
      </c>
      <c r="N70" s="207"/>
      <c r="O70" s="207"/>
      <c r="P70" s="207"/>
      <c r="Q70" s="206">
        <v>32867</v>
      </c>
      <c r="R70" s="207"/>
      <c r="S70" s="207"/>
      <c r="T70" s="179">
        <f t="shared" si="3"/>
        <v>4362.2005441635147</v>
      </c>
      <c r="U70" s="179">
        <f t="shared" si="4"/>
        <v>4362.2005441635147</v>
      </c>
      <c r="V70" s="179">
        <f t="shared" si="5"/>
        <v>5452.7506802043936</v>
      </c>
      <c r="W70" s="172"/>
      <c r="X70" s="172"/>
    </row>
    <row r="71" spans="1:24">
      <c r="A71" s="173" t="s">
        <v>1087</v>
      </c>
      <c r="B71" s="208" t="s">
        <v>1088</v>
      </c>
      <c r="C71" s="209"/>
      <c r="D71" s="209"/>
      <c r="E71" s="209"/>
      <c r="F71" s="209"/>
      <c r="G71" s="209"/>
      <c r="H71" s="209"/>
      <c r="I71" s="210">
        <v>1</v>
      </c>
      <c r="J71" s="210"/>
      <c r="K71" s="210"/>
      <c r="L71" s="174" t="s">
        <v>10</v>
      </c>
      <c r="M71" s="206">
        <v>4538</v>
      </c>
      <c r="N71" s="207"/>
      <c r="O71" s="207"/>
      <c r="P71" s="207"/>
      <c r="Q71" s="206">
        <v>4538</v>
      </c>
      <c r="R71" s="207"/>
      <c r="S71" s="207"/>
      <c r="T71" s="179">
        <f t="shared" si="3"/>
        <v>602.29610458557295</v>
      </c>
      <c r="U71" s="179">
        <f t="shared" si="4"/>
        <v>602.29610458557295</v>
      </c>
      <c r="V71" s="179">
        <f t="shared" si="5"/>
        <v>752.87013073196613</v>
      </c>
      <c r="W71" s="172"/>
      <c r="X71" s="172"/>
    </row>
    <row r="72" spans="1:24">
      <c r="A72" s="173" t="s">
        <v>1089</v>
      </c>
      <c r="B72" s="208" t="s">
        <v>1090</v>
      </c>
      <c r="C72" s="209"/>
      <c r="D72" s="209"/>
      <c r="E72" s="209"/>
      <c r="F72" s="209"/>
      <c r="G72" s="209"/>
      <c r="H72" s="209"/>
      <c r="I72" s="210">
        <v>1</v>
      </c>
      <c r="J72" s="210"/>
      <c r="K72" s="210"/>
      <c r="L72" s="174" t="s">
        <v>10</v>
      </c>
      <c r="M72" s="206">
        <v>10760</v>
      </c>
      <c r="N72" s="207"/>
      <c r="O72" s="207"/>
      <c r="P72" s="207"/>
      <c r="Q72" s="206">
        <v>10760</v>
      </c>
      <c r="R72" s="207"/>
      <c r="S72" s="207"/>
      <c r="T72" s="179">
        <f t="shared" si="3"/>
        <v>1428.0974185413763</v>
      </c>
      <c r="U72" s="179">
        <f t="shared" si="4"/>
        <v>1428.0974185413763</v>
      </c>
      <c r="V72" s="179">
        <f t="shared" si="5"/>
        <v>1785.1217731767204</v>
      </c>
      <c r="W72" s="172"/>
      <c r="X72" s="172"/>
    </row>
    <row r="73" spans="1:24">
      <c r="A73" s="173" t="s">
        <v>1091</v>
      </c>
      <c r="B73" s="208" t="s">
        <v>1092</v>
      </c>
      <c r="C73" s="209"/>
      <c r="D73" s="209"/>
      <c r="E73" s="209"/>
      <c r="F73" s="209"/>
      <c r="G73" s="209"/>
      <c r="H73" s="209"/>
      <c r="I73" s="210">
        <v>1</v>
      </c>
      <c r="J73" s="210"/>
      <c r="K73" s="210"/>
      <c r="L73" s="174" t="s">
        <v>10</v>
      </c>
      <c r="M73" s="206">
        <v>3095</v>
      </c>
      <c r="N73" s="207"/>
      <c r="O73" s="207"/>
      <c r="P73" s="207"/>
      <c r="Q73" s="206">
        <v>3095</v>
      </c>
      <c r="R73" s="207"/>
      <c r="S73" s="207"/>
      <c r="T73" s="179">
        <f t="shared" si="3"/>
        <v>410.7770920432676</v>
      </c>
      <c r="U73" s="179">
        <f t="shared" si="4"/>
        <v>410.7770920432676</v>
      </c>
      <c r="V73" s="179">
        <f t="shared" si="5"/>
        <v>513.47136505408446</v>
      </c>
      <c r="W73" s="172"/>
      <c r="X73" s="172"/>
    </row>
    <row r="74" spans="1:24">
      <c r="A74" s="173" t="s">
        <v>1093</v>
      </c>
      <c r="B74" s="208" t="s">
        <v>1094</v>
      </c>
      <c r="C74" s="209"/>
      <c r="D74" s="209"/>
      <c r="E74" s="209"/>
      <c r="F74" s="209"/>
      <c r="G74" s="209"/>
      <c r="H74" s="209"/>
      <c r="I74" s="210">
        <v>1</v>
      </c>
      <c r="J74" s="210"/>
      <c r="K74" s="210"/>
      <c r="L74" s="174" t="s">
        <v>10</v>
      </c>
      <c r="M74" s="206">
        <v>5500</v>
      </c>
      <c r="N74" s="207"/>
      <c r="O74" s="207"/>
      <c r="P74" s="207"/>
      <c r="Q74" s="206">
        <v>5500</v>
      </c>
      <c r="R74" s="207"/>
      <c r="S74" s="207"/>
      <c r="T74" s="179">
        <f t="shared" si="3"/>
        <v>729.97544628044329</v>
      </c>
      <c r="U74" s="179">
        <f t="shared" si="4"/>
        <v>729.97544628044329</v>
      </c>
      <c r="V74" s="179">
        <f t="shared" si="5"/>
        <v>912.46930785055406</v>
      </c>
      <c r="W74" s="172"/>
      <c r="X74" s="172"/>
    </row>
    <row r="75" spans="1:24">
      <c r="A75" s="173" t="s">
        <v>1095</v>
      </c>
      <c r="B75" s="208" t="s">
        <v>1096</v>
      </c>
      <c r="C75" s="209"/>
      <c r="D75" s="209"/>
      <c r="E75" s="209"/>
      <c r="F75" s="209"/>
      <c r="G75" s="209"/>
      <c r="H75" s="209"/>
      <c r="I75" s="210">
        <v>1</v>
      </c>
      <c r="J75" s="210"/>
      <c r="K75" s="210"/>
      <c r="L75" s="174" t="s">
        <v>10</v>
      </c>
      <c r="M75" s="206">
        <v>2610</v>
      </c>
      <c r="N75" s="207"/>
      <c r="O75" s="207"/>
      <c r="P75" s="207"/>
      <c r="Q75" s="206">
        <v>2610</v>
      </c>
      <c r="R75" s="207"/>
      <c r="S75" s="207"/>
      <c r="T75" s="179">
        <f t="shared" si="3"/>
        <v>346.40652996217398</v>
      </c>
      <c r="U75" s="179">
        <f t="shared" si="4"/>
        <v>346.40652996217398</v>
      </c>
      <c r="V75" s="179">
        <f t="shared" si="5"/>
        <v>433.00816245271744</v>
      </c>
      <c r="W75" s="172"/>
      <c r="X75" s="172"/>
    </row>
    <row r="76" spans="1:24">
      <c r="A76" s="173" t="s">
        <v>1097</v>
      </c>
      <c r="B76" s="208" t="s">
        <v>1084</v>
      </c>
      <c r="C76" s="209"/>
      <c r="D76" s="209"/>
      <c r="E76" s="209"/>
      <c r="F76" s="209"/>
      <c r="G76" s="209"/>
      <c r="H76" s="209"/>
      <c r="I76" s="210">
        <v>1</v>
      </c>
      <c r="J76" s="210"/>
      <c r="K76" s="210"/>
      <c r="L76" s="174" t="s">
        <v>10</v>
      </c>
      <c r="M76" s="206">
        <v>1185</v>
      </c>
      <c r="N76" s="207"/>
      <c r="O76" s="207"/>
      <c r="P76" s="207"/>
      <c r="Q76" s="206">
        <v>1185</v>
      </c>
      <c r="R76" s="207"/>
      <c r="S76" s="207"/>
      <c r="T76" s="179">
        <f t="shared" si="3"/>
        <v>157.27652797133186</v>
      </c>
      <c r="U76" s="179">
        <f t="shared" si="4"/>
        <v>157.27652797133186</v>
      </c>
      <c r="V76" s="179">
        <f t="shared" si="5"/>
        <v>196.59565996416484</v>
      </c>
      <c r="W76" s="172"/>
      <c r="X76" s="172"/>
    </row>
    <row r="77" spans="1:24">
      <c r="A77" s="173" t="s">
        <v>1098</v>
      </c>
      <c r="B77" s="208" t="s">
        <v>1099</v>
      </c>
      <c r="C77" s="209"/>
      <c r="D77" s="209"/>
      <c r="E77" s="209"/>
      <c r="F77" s="209"/>
      <c r="G77" s="209"/>
      <c r="H77" s="209"/>
      <c r="I77" s="210">
        <v>1</v>
      </c>
      <c r="J77" s="210"/>
      <c r="K77" s="210"/>
      <c r="L77" s="174" t="s">
        <v>10</v>
      </c>
      <c r="M77" s="206">
        <v>1684</v>
      </c>
      <c r="N77" s="207"/>
      <c r="O77" s="207"/>
      <c r="P77" s="207"/>
      <c r="Q77" s="206">
        <v>1684</v>
      </c>
      <c r="R77" s="207"/>
      <c r="S77" s="207"/>
      <c r="T77" s="179">
        <f t="shared" si="3"/>
        <v>223.50520937023026</v>
      </c>
      <c r="U77" s="179">
        <f t="shared" si="4"/>
        <v>223.50520937023026</v>
      </c>
      <c r="V77" s="179">
        <f t="shared" si="5"/>
        <v>279.38151171278781</v>
      </c>
      <c r="W77" s="172"/>
      <c r="X77" s="172"/>
    </row>
    <row r="78" spans="1:24">
      <c r="A78" s="173" t="s">
        <v>1100</v>
      </c>
      <c r="B78" s="208" t="s">
        <v>1099</v>
      </c>
      <c r="C78" s="209"/>
      <c r="D78" s="209"/>
      <c r="E78" s="209"/>
      <c r="F78" s="209"/>
      <c r="G78" s="209"/>
      <c r="H78" s="209"/>
      <c r="I78" s="210">
        <v>4</v>
      </c>
      <c r="J78" s="210"/>
      <c r="K78" s="210"/>
      <c r="L78" s="174" t="s">
        <v>10</v>
      </c>
      <c r="M78" s="206">
        <v>1684</v>
      </c>
      <c r="N78" s="207"/>
      <c r="O78" s="207"/>
      <c r="P78" s="207"/>
      <c r="Q78" s="206">
        <v>6736</v>
      </c>
      <c r="R78" s="207"/>
      <c r="S78" s="207"/>
      <c r="T78" s="179">
        <f t="shared" si="3"/>
        <v>223.50520937023026</v>
      </c>
      <c r="U78" s="179">
        <f t="shared" si="4"/>
        <v>894.02083748092105</v>
      </c>
      <c r="V78" s="179">
        <f t="shared" si="5"/>
        <v>1117.5260468511512</v>
      </c>
      <c r="W78" s="172"/>
      <c r="X78" s="172"/>
    </row>
    <row r="79" spans="1:24">
      <c r="A79" s="173" t="s">
        <v>1101</v>
      </c>
      <c r="B79" s="208" t="s">
        <v>1099</v>
      </c>
      <c r="C79" s="209"/>
      <c r="D79" s="209"/>
      <c r="E79" s="209"/>
      <c r="F79" s="209"/>
      <c r="G79" s="209"/>
      <c r="H79" s="209"/>
      <c r="I79" s="210">
        <v>1</v>
      </c>
      <c r="J79" s="210"/>
      <c r="K79" s="210"/>
      <c r="L79" s="174" t="s">
        <v>10</v>
      </c>
      <c r="M79" s="206">
        <v>1684</v>
      </c>
      <c r="N79" s="207"/>
      <c r="O79" s="207"/>
      <c r="P79" s="207"/>
      <c r="Q79" s="206">
        <v>1684</v>
      </c>
      <c r="R79" s="207"/>
      <c r="S79" s="207"/>
      <c r="T79" s="179">
        <f t="shared" si="3"/>
        <v>223.50520937023026</v>
      </c>
      <c r="U79" s="179">
        <f t="shared" si="4"/>
        <v>223.50520937023026</v>
      </c>
      <c r="V79" s="179">
        <f t="shared" si="5"/>
        <v>279.38151171278781</v>
      </c>
      <c r="W79" s="172"/>
      <c r="X79" s="172"/>
    </row>
    <row r="80" spans="1:24">
      <c r="A80" s="173" t="s">
        <v>1102</v>
      </c>
      <c r="B80" s="208" t="s">
        <v>1103</v>
      </c>
      <c r="C80" s="209"/>
      <c r="D80" s="209"/>
      <c r="E80" s="209"/>
      <c r="F80" s="209"/>
      <c r="G80" s="209"/>
      <c r="H80" s="209"/>
      <c r="I80" s="210">
        <v>1</v>
      </c>
      <c r="J80" s="210"/>
      <c r="K80" s="210"/>
      <c r="L80" s="174" t="s">
        <v>10</v>
      </c>
      <c r="M80" s="206">
        <v>10763</v>
      </c>
      <c r="N80" s="207"/>
      <c r="O80" s="207"/>
      <c r="P80" s="207"/>
      <c r="Q80" s="206">
        <v>10763</v>
      </c>
      <c r="R80" s="207"/>
      <c r="S80" s="207"/>
      <c r="T80" s="179">
        <f t="shared" si="3"/>
        <v>1428.4955869666201</v>
      </c>
      <c r="U80" s="179">
        <f t="shared" si="4"/>
        <v>1428.4955869666201</v>
      </c>
      <c r="V80" s="179">
        <f t="shared" si="5"/>
        <v>1785.6194837082751</v>
      </c>
      <c r="W80" s="172"/>
      <c r="X80" s="172"/>
    </row>
    <row r="81" spans="1:24">
      <c r="A81" s="173" t="s">
        <v>1104</v>
      </c>
      <c r="B81" s="208" t="s">
        <v>1105</v>
      </c>
      <c r="C81" s="209"/>
      <c r="D81" s="209"/>
      <c r="E81" s="209"/>
      <c r="F81" s="209"/>
      <c r="G81" s="209"/>
      <c r="H81" s="209"/>
      <c r="I81" s="210">
        <v>1</v>
      </c>
      <c r="J81" s="210"/>
      <c r="K81" s="210"/>
      <c r="L81" s="174" t="s">
        <v>10</v>
      </c>
      <c r="M81" s="206">
        <v>4445</v>
      </c>
      <c r="N81" s="207"/>
      <c r="O81" s="207"/>
      <c r="P81" s="207"/>
      <c r="Q81" s="206">
        <v>4445</v>
      </c>
      <c r="R81" s="207"/>
      <c r="S81" s="207"/>
      <c r="T81" s="179">
        <f t="shared" si="3"/>
        <v>589.95288340301272</v>
      </c>
      <c r="U81" s="179">
        <f t="shared" si="4"/>
        <v>589.95288340301272</v>
      </c>
      <c r="V81" s="179">
        <f t="shared" si="5"/>
        <v>737.44110425376584</v>
      </c>
      <c r="W81" s="172"/>
      <c r="X81" s="172"/>
    </row>
    <row r="82" spans="1:24">
      <c r="A82" s="173" t="s">
        <v>1106</v>
      </c>
      <c r="B82" s="208" t="s">
        <v>1105</v>
      </c>
      <c r="C82" s="209"/>
      <c r="D82" s="209"/>
      <c r="E82" s="209"/>
      <c r="F82" s="209"/>
      <c r="G82" s="209"/>
      <c r="H82" s="209"/>
      <c r="I82" s="210">
        <v>1</v>
      </c>
      <c r="J82" s="210"/>
      <c r="K82" s="210"/>
      <c r="L82" s="174" t="s">
        <v>10</v>
      </c>
      <c r="M82" s="206">
        <v>4445</v>
      </c>
      <c r="N82" s="207"/>
      <c r="O82" s="207"/>
      <c r="P82" s="207"/>
      <c r="Q82" s="206">
        <v>4445</v>
      </c>
      <c r="R82" s="207"/>
      <c r="S82" s="207"/>
      <c r="T82" s="179">
        <f t="shared" si="3"/>
        <v>589.95288340301272</v>
      </c>
      <c r="U82" s="179">
        <f t="shared" si="4"/>
        <v>589.95288340301272</v>
      </c>
      <c r="V82" s="179">
        <f t="shared" si="5"/>
        <v>737.44110425376584</v>
      </c>
      <c r="W82" s="172"/>
      <c r="X82" s="172"/>
    </row>
    <row r="83" spans="1:24">
      <c r="A83" s="173" t="s">
        <v>1107</v>
      </c>
      <c r="B83" s="208" t="s">
        <v>1108</v>
      </c>
      <c r="C83" s="209"/>
      <c r="D83" s="209"/>
      <c r="E83" s="209"/>
      <c r="F83" s="209"/>
      <c r="G83" s="209"/>
      <c r="H83" s="209"/>
      <c r="I83" s="210">
        <v>1</v>
      </c>
      <c r="J83" s="210"/>
      <c r="K83" s="210"/>
      <c r="L83" s="174" t="s">
        <v>10</v>
      </c>
      <c r="M83" s="206">
        <v>2420</v>
      </c>
      <c r="N83" s="207"/>
      <c r="O83" s="207"/>
      <c r="P83" s="207"/>
      <c r="Q83" s="206">
        <v>2420</v>
      </c>
      <c r="R83" s="207"/>
      <c r="S83" s="207"/>
      <c r="T83" s="179">
        <f t="shared" si="3"/>
        <v>321.18919636339501</v>
      </c>
      <c r="U83" s="179">
        <f t="shared" si="4"/>
        <v>321.18919636339501</v>
      </c>
      <c r="V83" s="179">
        <f t="shared" si="5"/>
        <v>401.48649545424377</v>
      </c>
      <c r="W83" s="172"/>
      <c r="X83" s="172"/>
    </row>
    <row r="84" spans="1:24">
      <c r="A84" s="173" t="s">
        <v>1109</v>
      </c>
      <c r="B84" s="208" t="s">
        <v>1110</v>
      </c>
      <c r="C84" s="209"/>
      <c r="D84" s="209"/>
      <c r="E84" s="209"/>
      <c r="F84" s="209"/>
      <c r="G84" s="209"/>
      <c r="H84" s="209"/>
      <c r="I84" s="210">
        <v>4</v>
      </c>
      <c r="J84" s="210"/>
      <c r="K84" s="210"/>
      <c r="L84" s="174" t="s">
        <v>10</v>
      </c>
      <c r="M84" s="206">
        <v>435</v>
      </c>
      <c r="N84" s="207"/>
      <c r="O84" s="207"/>
      <c r="P84" s="207"/>
      <c r="Q84" s="206">
        <v>1740</v>
      </c>
      <c r="R84" s="207"/>
      <c r="S84" s="207"/>
      <c r="T84" s="179">
        <f t="shared" si="3"/>
        <v>57.734421660362329</v>
      </c>
      <c r="U84" s="179">
        <f t="shared" si="4"/>
        <v>230.93768664144932</v>
      </c>
      <c r="V84" s="179">
        <f t="shared" si="5"/>
        <v>288.67210830181165</v>
      </c>
      <c r="W84" s="172"/>
      <c r="X84" s="172"/>
    </row>
    <row r="85" spans="1:24">
      <c r="A85" s="173" t="s">
        <v>1111</v>
      </c>
      <c r="B85" s="208" t="s">
        <v>1112</v>
      </c>
      <c r="C85" s="209"/>
      <c r="D85" s="209"/>
      <c r="E85" s="209"/>
      <c r="F85" s="209"/>
      <c r="G85" s="209"/>
      <c r="H85" s="209"/>
      <c r="I85" s="210">
        <v>1</v>
      </c>
      <c r="J85" s="210"/>
      <c r="K85" s="210"/>
      <c r="L85" s="174" t="s">
        <v>10</v>
      </c>
      <c r="M85" s="206">
        <v>43030</v>
      </c>
      <c r="N85" s="207"/>
      <c r="O85" s="207"/>
      <c r="P85" s="207"/>
      <c r="Q85" s="206">
        <v>43030</v>
      </c>
      <c r="R85" s="207"/>
      <c r="S85" s="207"/>
      <c r="T85" s="179">
        <f t="shared" si="3"/>
        <v>5711.0624460813588</v>
      </c>
      <c r="U85" s="179">
        <f t="shared" si="4"/>
        <v>5711.0624460813588</v>
      </c>
      <c r="V85" s="179">
        <f t="shared" si="5"/>
        <v>7138.8280576016987</v>
      </c>
      <c r="W85" s="172"/>
      <c r="X85" s="172"/>
    </row>
    <row r="86" spans="1:24">
      <c r="A86" s="173" t="s">
        <v>1113</v>
      </c>
      <c r="B86" s="208" t="s">
        <v>1009</v>
      </c>
      <c r="C86" s="209"/>
      <c r="D86" s="209"/>
      <c r="E86" s="209"/>
      <c r="F86" s="209"/>
      <c r="G86" s="209"/>
      <c r="H86" s="209"/>
      <c r="I86" s="210">
        <v>1</v>
      </c>
      <c r="J86" s="210"/>
      <c r="K86" s="210"/>
      <c r="L86" s="174" t="s">
        <v>10</v>
      </c>
      <c r="M86" s="206">
        <v>2480</v>
      </c>
      <c r="N86" s="207"/>
      <c r="O86" s="207"/>
      <c r="P86" s="207"/>
      <c r="Q86" s="206">
        <v>2480</v>
      </c>
      <c r="R86" s="207"/>
      <c r="S86" s="207"/>
      <c r="T86" s="179">
        <f t="shared" si="3"/>
        <v>329.15256486827258</v>
      </c>
      <c r="U86" s="179">
        <f t="shared" si="4"/>
        <v>329.15256486827258</v>
      </c>
      <c r="V86" s="179">
        <f t="shared" si="5"/>
        <v>411.44070608534071</v>
      </c>
      <c r="W86" s="172"/>
      <c r="X86" s="172"/>
    </row>
    <row r="87" spans="1:24">
      <c r="A87" s="173" t="s">
        <v>1114</v>
      </c>
      <c r="B87" s="208" t="s">
        <v>1115</v>
      </c>
      <c r="C87" s="209"/>
      <c r="D87" s="209"/>
      <c r="E87" s="209"/>
      <c r="F87" s="209"/>
      <c r="G87" s="209"/>
      <c r="H87" s="209"/>
      <c r="I87" s="210">
        <v>1</v>
      </c>
      <c r="J87" s="210"/>
      <c r="K87" s="210"/>
      <c r="L87" s="174" t="s">
        <v>10</v>
      </c>
      <c r="M87" s="206">
        <v>4416</v>
      </c>
      <c r="N87" s="207"/>
      <c r="O87" s="207"/>
      <c r="P87" s="207"/>
      <c r="Q87" s="206">
        <v>4416</v>
      </c>
      <c r="R87" s="207"/>
      <c r="S87" s="207"/>
      <c r="T87" s="179">
        <f t="shared" si="3"/>
        <v>586.10392195898862</v>
      </c>
      <c r="U87" s="179">
        <f t="shared" si="4"/>
        <v>586.10392195898862</v>
      </c>
      <c r="V87" s="179">
        <f t="shared" si="5"/>
        <v>732.62990244873572</v>
      </c>
      <c r="W87" s="172"/>
      <c r="X87" s="172"/>
    </row>
    <row r="88" spans="1:24">
      <c r="A88" s="173" t="s">
        <v>1116</v>
      </c>
      <c r="B88" s="208" t="s">
        <v>1117</v>
      </c>
      <c r="C88" s="209"/>
      <c r="D88" s="209"/>
      <c r="E88" s="209"/>
      <c r="F88" s="209"/>
      <c r="G88" s="209"/>
      <c r="H88" s="209"/>
      <c r="I88" s="210">
        <v>1</v>
      </c>
      <c r="J88" s="210"/>
      <c r="K88" s="210"/>
      <c r="L88" s="174" t="s">
        <v>10</v>
      </c>
      <c r="M88" s="206">
        <v>5330</v>
      </c>
      <c r="N88" s="207"/>
      <c r="O88" s="207"/>
      <c r="P88" s="207"/>
      <c r="Q88" s="206">
        <v>5330</v>
      </c>
      <c r="R88" s="207"/>
      <c r="S88" s="207"/>
      <c r="T88" s="179">
        <f t="shared" si="3"/>
        <v>707.41256884995687</v>
      </c>
      <c r="U88" s="179">
        <f t="shared" si="4"/>
        <v>707.41256884995687</v>
      </c>
      <c r="V88" s="179">
        <f t="shared" si="5"/>
        <v>884.26571106244614</v>
      </c>
      <c r="W88" s="172"/>
      <c r="X88" s="172"/>
    </row>
    <row r="89" spans="1:24">
      <c r="A89" s="173" t="s">
        <v>1118</v>
      </c>
      <c r="B89" s="208" t="s">
        <v>1119</v>
      </c>
      <c r="C89" s="209"/>
      <c r="D89" s="209"/>
      <c r="E89" s="209"/>
      <c r="F89" s="209"/>
      <c r="G89" s="209"/>
      <c r="H89" s="209"/>
      <c r="I89" s="210">
        <v>1</v>
      </c>
      <c r="J89" s="210"/>
      <c r="K89" s="210"/>
      <c r="L89" s="174" t="s">
        <v>10</v>
      </c>
      <c r="M89" s="206">
        <v>9447</v>
      </c>
      <c r="N89" s="207"/>
      <c r="O89" s="207"/>
      <c r="P89" s="207"/>
      <c r="Q89" s="206">
        <v>9447</v>
      </c>
      <c r="R89" s="207"/>
      <c r="S89" s="207"/>
      <c r="T89" s="179">
        <f t="shared" si="3"/>
        <v>1253.8323710929722</v>
      </c>
      <c r="U89" s="179">
        <f t="shared" si="4"/>
        <v>1253.8323710929722</v>
      </c>
      <c r="V89" s="179">
        <f t="shared" si="5"/>
        <v>1567.2904638662153</v>
      </c>
      <c r="W89" s="172"/>
      <c r="X89" s="172"/>
    </row>
    <row r="90" spans="1:24">
      <c r="A90" s="173" t="s">
        <v>1120</v>
      </c>
      <c r="B90" s="208" t="s">
        <v>1119</v>
      </c>
      <c r="C90" s="209"/>
      <c r="D90" s="209"/>
      <c r="E90" s="209"/>
      <c r="F90" s="209"/>
      <c r="G90" s="209"/>
      <c r="H90" s="209"/>
      <c r="I90" s="210">
        <v>1</v>
      </c>
      <c r="J90" s="210"/>
      <c r="K90" s="210"/>
      <c r="L90" s="174" t="s">
        <v>10</v>
      </c>
      <c r="M90" s="206">
        <v>9447</v>
      </c>
      <c r="N90" s="207"/>
      <c r="O90" s="207"/>
      <c r="P90" s="207"/>
      <c r="Q90" s="206">
        <v>9447</v>
      </c>
      <c r="R90" s="207"/>
      <c r="S90" s="207"/>
      <c r="T90" s="179">
        <f t="shared" si="3"/>
        <v>1253.8323710929722</v>
      </c>
      <c r="U90" s="179">
        <f t="shared" si="4"/>
        <v>1253.8323710929722</v>
      </c>
      <c r="V90" s="179">
        <f t="shared" si="5"/>
        <v>1567.2904638662153</v>
      </c>
      <c r="W90" s="172"/>
      <c r="X90" s="172"/>
    </row>
    <row r="91" spans="1:24">
      <c r="A91" s="173" t="s">
        <v>1121</v>
      </c>
      <c r="B91" s="208" t="s">
        <v>1119</v>
      </c>
      <c r="C91" s="209"/>
      <c r="D91" s="209"/>
      <c r="E91" s="209"/>
      <c r="F91" s="209"/>
      <c r="G91" s="209"/>
      <c r="H91" s="209"/>
      <c r="I91" s="210">
        <v>1</v>
      </c>
      <c r="J91" s="210"/>
      <c r="K91" s="210"/>
      <c r="L91" s="174" t="s">
        <v>10</v>
      </c>
      <c r="M91" s="206">
        <v>9447</v>
      </c>
      <c r="N91" s="207"/>
      <c r="O91" s="207"/>
      <c r="P91" s="207"/>
      <c r="Q91" s="206">
        <v>9447</v>
      </c>
      <c r="R91" s="207"/>
      <c r="S91" s="207"/>
      <c r="T91" s="179">
        <f t="shared" si="3"/>
        <v>1253.8323710929722</v>
      </c>
      <c r="U91" s="179">
        <f t="shared" si="4"/>
        <v>1253.8323710929722</v>
      </c>
      <c r="V91" s="179">
        <f t="shared" si="5"/>
        <v>1567.2904638662153</v>
      </c>
      <c r="W91" s="172"/>
      <c r="X91" s="172"/>
    </row>
    <row r="92" spans="1:24">
      <c r="A92" s="173" t="s">
        <v>1122</v>
      </c>
      <c r="B92" s="208" t="s">
        <v>1119</v>
      </c>
      <c r="C92" s="209"/>
      <c r="D92" s="209"/>
      <c r="E92" s="209"/>
      <c r="F92" s="209"/>
      <c r="G92" s="209"/>
      <c r="H92" s="209"/>
      <c r="I92" s="210">
        <v>1</v>
      </c>
      <c r="J92" s="210"/>
      <c r="K92" s="210"/>
      <c r="L92" s="174" t="s">
        <v>10</v>
      </c>
      <c r="M92" s="206">
        <v>9447</v>
      </c>
      <c r="N92" s="207"/>
      <c r="O92" s="207"/>
      <c r="P92" s="207"/>
      <c r="Q92" s="206">
        <v>9447</v>
      </c>
      <c r="R92" s="207"/>
      <c r="S92" s="207"/>
      <c r="T92" s="179">
        <f t="shared" si="3"/>
        <v>1253.8323710929722</v>
      </c>
      <c r="U92" s="179">
        <f t="shared" si="4"/>
        <v>1253.8323710929722</v>
      </c>
      <c r="V92" s="179">
        <f t="shared" si="5"/>
        <v>1567.2904638662153</v>
      </c>
      <c r="W92" s="172"/>
      <c r="X92" s="172"/>
    </row>
    <row r="93" spans="1:24">
      <c r="A93" s="173" t="s">
        <v>1123</v>
      </c>
      <c r="B93" s="208" t="s">
        <v>1119</v>
      </c>
      <c r="C93" s="209"/>
      <c r="D93" s="209"/>
      <c r="E93" s="209"/>
      <c r="F93" s="209"/>
      <c r="G93" s="209"/>
      <c r="H93" s="209"/>
      <c r="I93" s="210">
        <v>1</v>
      </c>
      <c r="J93" s="210"/>
      <c r="K93" s="210"/>
      <c r="L93" s="174" t="s">
        <v>10</v>
      </c>
      <c r="M93" s="206">
        <v>9447</v>
      </c>
      <c r="N93" s="207"/>
      <c r="O93" s="207"/>
      <c r="P93" s="207"/>
      <c r="Q93" s="206">
        <v>9447</v>
      </c>
      <c r="R93" s="207"/>
      <c r="S93" s="207"/>
      <c r="T93" s="179">
        <f t="shared" si="3"/>
        <v>1253.8323710929722</v>
      </c>
      <c r="U93" s="179">
        <f t="shared" si="4"/>
        <v>1253.8323710929722</v>
      </c>
      <c r="V93" s="179">
        <f t="shared" si="5"/>
        <v>1567.2904638662153</v>
      </c>
      <c r="W93" s="172"/>
      <c r="X93" s="172"/>
    </row>
    <row r="94" spans="1:24">
      <c r="A94" s="173" t="s">
        <v>1124</v>
      </c>
      <c r="B94" s="208" t="s">
        <v>1013</v>
      </c>
      <c r="C94" s="209"/>
      <c r="D94" s="209"/>
      <c r="E94" s="209"/>
      <c r="F94" s="209"/>
      <c r="G94" s="209"/>
      <c r="H94" s="209"/>
      <c r="I94" s="210">
        <v>1</v>
      </c>
      <c r="J94" s="210"/>
      <c r="K94" s="210"/>
      <c r="L94" s="174" t="s">
        <v>10</v>
      </c>
      <c r="M94" s="206">
        <v>5180</v>
      </c>
      <c r="N94" s="207"/>
      <c r="O94" s="207"/>
      <c r="P94" s="207"/>
      <c r="Q94" s="206">
        <v>5180</v>
      </c>
      <c r="R94" s="207"/>
      <c r="S94" s="207"/>
      <c r="T94" s="179">
        <f t="shared" si="3"/>
        <v>687.50414758776287</v>
      </c>
      <c r="U94" s="179">
        <f t="shared" si="4"/>
        <v>687.50414758776287</v>
      </c>
      <c r="V94" s="179">
        <f t="shared" si="5"/>
        <v>859.38018448470359</v>
      </c>
      <c r="W94" s="172"/>
      <c r="X94" s="172"/>
    </row>
    <row r="95" spans="1:24">
      <c r="A95" s="173" t="s">
        <v>1125</v>
      </c>
      <c r="B95" s="208" t="s">
        <v>1126</v>
      </c>
      <c r="C95" s="209"/>
      <c r="D95" s="209"/>
      <c r="E95" s="209"/>
      <c r="F95" s="209"/>
      <c r="G95" s="209"/>
      <c r="H95" s="209"/>
      <c r="I95" s="210">
        <v>1</v>
      </c>
      <c r="J95" s="210"/>
      <c r="K95" s="210"/>
      <c r="L95" s="174" t="s">
        <v>10</v>
      </c>
      <c r="M95" s="206">
        <v>22008</v>
      </c>
      <c r="N95" s="207"/>
      <c r="O95" s="207"/>
      <c r="P95" s="207"/>
      <c r="Q95" s="206">
        <v>22008</v>
      </c>
      <c r="R95" s="207"/>
      <c r="S95" s="207"/>
      <c r="T95" s="179">
        <f t="shared" si="3"/>
        <v>2920.96356758909</v>
      </c>
      <c r="U95" s="179">
        <f t="shared" si="4"/>
        <v>2920.96356758909</v>
      </c>
      <c r="V95" s="179">
        <f t="shared" si="5"/>
        <v>3651.2044594863623</v>
      </c>
      <c r="W95" s="172"/>
      <c r="X95" s="172"/>
    </row>
    <row r="96" spans="1:24">
      <c r="A96" s="173" t="s">
        <v>1127</v>
      </c>
      <c r="B96" s="208" t="s">
        <v>1128</v>
      </c>
      <c r="C96" s="209"/>
      <c r="D96" s="209"/>
      <c r="E96" s="209"/>
      <c r="F96" s="209"/>
      <c r="G96" s="209"/>
      <c r="H96" s="209"/>
      <c r="I96" s="210">
        <v>2</v>
      </c>
      <c r="J96" s="210"/>
      <c r="K96" s="210"/>
      <c r="L96" s="174" t="s">
        <v>10</v>
      </c>
      <c r="M96" s="206">
        <v>3108</v>
      </c>
      <c r="N96" s="207"/>
      <c r="O96" s="207"/>
      <c r="P96" s="207"/>
      <c r="Q96" s="206">
        <v>6216</v>
      </c>
      <c r="R96" s="207"/>
      <c r="S96" s="207"/>
      <c r="T96" s="179">
        <f t="shared" si="3"/>
        <v>412.50248855265772</v>
      </c>
      <c r="U96" s="179">
        <f t="shared" si="4"/>
        <v>825.00497710531545</v>
      </c>
      <c r="V96" s="179">
        <f t="shared" si="5"/>
        <v>1031.2562213816443</v>
      </c>
      <c r="W96" s="172"/>
      <c r="X96" s="172"/>
    </row>
    <row r="97" spans="1:25">
      <c r="A97" s="173" t="s">
        <v>1129</v>
      </c>
      <c r="B97" s="208" t="s">
        <v>1130</v>
      </c>
      <c r="C97" s="209"/>
      <c r="D97" s="209"/>
      <c r="E97" s="209"/>
      <c r="F97" s="209"/>
      <c r="G97" s="209"/>
      <c r="H97" s="209"/>
      <c r="I97" s="210">
        <v>2</v>
      </c>
      <c r="J97" s="210"/>
      <c r="K97" s="210"/>
      <c r="L97" s="174" t="s">
        <v>10</v>
      </c>
      <c r="M97" s="206">
        <v>3260</v>
      </c>
      <c r="N97" s="207"/>
      <c r="O97" s="207"/>
      <c r="P97" s="207"/>
      <c r="Q97" s="206">
        <v>6520</v>
      </c>
      <c r="R97" s="207"/>
      <c r="S97" s="207"/>
      <c r="T97" s="179">
        <f t="shared" si="3"/>
        <v>432.67635543168092</v>
      </c>
      <c r="U97" s="179">
        <f t="shared" si="4"/>
        <v>865.35271086336184</v>
      </c>
      <c r="V97" s="179">
        <f t="shared" si="5"/>
        <v>1081.6908885792022</v>
      </c>
      <c r="W97" s="172"/>
      <c r="X97" s="172"/>
    </row>
    <row r="98" spans="1:25">
      <c r="A98" s="173" t="s">
        <v>1131</v>
      </c>
      <c r="B98" s="208" t="s">
        <v>1132</v>
      </c>
      <c r="C98" s="209"/>
      <c r="D98" s="209"/>
      <c r="E98" s="209"/>
      <c r="F98" s="209"/>
      <c r="G98" s="209"/>
      <c r="H98" s="209"/>
      <c r="I98" s="210">
        <v>4</v>
      </c>
      <c r="J98" s="210"/>
      <c r="K98" s="210"/>
      <c r="L98" s="174" t="s">
        <v>10</v>
      </c>
      <c r="M98" s="206">
        <v>3435</v>
      </c>
      <c r="N98" s="207"/>
      <c r="O98" s="207"/>
      <c r="P98" s="207"/>
      <c r="Q98" s="206">
        <v>13740</v>
      </c>
      <c r="R98" s="207"/>
      <c r="S98" s="207"/>
      <c r="T98" s="179">
        <f t="shared" si="3"/>
        <v>455.90284690424045</v>
      </c>
      <c r="U98" s="179">
        <f t="shared" si="4"/>
        <v>1823.6113876169618</v>
      </c>
      <c r="V98" s="179">
        <f t="shared" si="5"/>
        <v>2279.5142345212021</v>
      </c>
      <c r="W98" s="172"/>
      <c r="X98" s="172"/>
    </row>
    <row r="99" spans="1:25">
      <c r="A99" s="173" t="s">
        <v>1133</v>
      </c>
      <c r="B99" s="208" t="s">
        <v>1130</v>
      </c>
      <c r="C99" s="209"/>
      <c r="D99" s="209"/>
      <c r="E99" s="209"/>
      <c r="F99" s="209"/>
      <c r="G99" s="209"/>
      <c r="H99" s="209"/>
      <c r="I99" s="210">
        <v>2</v>
      </c>
      <c r="J99" s="210"/>
      <c r="K99" s="210"/>
      <c r="L99" s="174" t="s">
        <v>10</v>
      </c>
      <c r="M99" s="206">
        <v>3260</v>
      </c>
      <c r="N99" s="207"/>
      <c r="O99" s="207"/>
      <c r="P99" s="207"/>
      <c r="Q99" s="206">
        <v>6520</v>
      </c>
      <c r="R99" s="207"/>
      <c r="S99" s="207"/>
      <c r="T99" s="179">
        <f t="shared" si="3"/>
        <v>432.67635543168092</v>
      </c>
      <c r="U99" s="179">
        <f t="shared" si="4"/>
        <v>865.35271086336184</v>
      </c>
      <c r="V99" s="179">
        <f t="shared" si="5"/>
        <v>1081.6908885792022</v>
      </c>
      <c r="W99" s="172"/>
      <c r="X99" s="172"/>
    </row>
    <row r="100" spans="1:25">
      <c r="A100" s="173" t="s">
        <v>1134</v>
      </c>
      <c r="B100" s="208" t="s">
        <v>1135</v>
      </c>
      <c r="C100" s="209"/>
      <c r="D100" s="209"/>
      <c r="E100" s="209"/>
      <c r="F100" s="209"/>
      <c r="G100" s="209"/>
      <c r="H100" s="209"/>
      <c r="I100" s="210">
        <v>1</v>
      </c>
      <c r="J100" s="210"/>
      <c r="K100" s="210"/>
      <c r="L100" s="174" t="s">
        <v>10</v>
      </c>
      <c r="M100" s="206">
        <v>3758</v>
      </c>
      <c r="N100" s="207"/>
      <c r="O100" s="207"/>
      <c r="P100" s="207"/>
      <c r="Q100" s="206">
        <v>3758</v>
      </c>
      <c r="R100" s="207"/>
      <c r="S100" s="207"/>
      <c r="T100" s="179">
        <f t="shared" si="3"/>
        <v>498.77231402216466</v>
      </c>
      <c r="U100" s="179">
        <f t="shared" si="4"/>
        <v>498.77231402216466</v>
      </c>
      <c r="V100" s="179">
        <f t="shared" si="5"/>
        <v>623.46539252770583</v>
      </c>
      <c r="W100" s="172"/>
      <c r="X100" s="172"/>
    </row>
    <row r="101" spans="1:25">
      <c r="A101" s="173" t="s">
        <v>1136</v>
      </c>
      <c r="B101" s="208" t="s">
        <v>1132</v>
      </c>
      <c r="C101" s="209"/>
      <c r="D101" s="209"/>
      <c r="E101" s="209"/>
      <c r="F101" s="209"/>
      <c r="G101" s="209"/>
      <c r="H101" s="209"/>
      <c r="I101" s="210">
        <v>1</v>
      </c>
      <c r="J101" s="210"/>
      <c r="K101" s="210"/>
      <c r="L101" s="174" t="s">
        <v>10</v>
      </c>
      <c r="M101" s="206">
        <v>3435</v>
      </c>
      <c r="N101" s="207"/>
      <c r="O101" s="207"/>
      <c r="P101" s="207"/>
      <c r="Q101" s="206">
        <v>3435</v>
      </c>
      <c r="R101" s="207"/>
      <c r="S101" s="207"/>
      <c r="T101" s="179">
        <f t="shared" si="3"/>
        <v>455.90284690424045</v>
      </c>
      <c r="U101" s="179">
        <f t="shared" si="4"/>
        <v>455.90284690424045</v>
      </c>
      <c r="V101" s="179">
        <f t="shared" si="5"/>
        <v>569.87855863030052</v>
      </c>
      <c r="W101" s="172"/>
      <c r="X101" s="172"/>
    </row>
    <row r="102" spans="1:25">
      <c r="A102" s="173" t="s">
        <v>1137</v>
      </c>
      <c r="B102" s="208" t="s">
        <v>1138</v>
      </c>
      <c r="C102" s="209"/>
      <c r="D102" s="209"/>
      <c r="E102" s="209"/>
      <c r="F102" s="209"/>
      <c r="G102" s="209"/>
      <c r="H102" s="209"/>
      <c r="I102" s="210">
        <v>2</v>
      </c>
      <c r="J102" s="210"/>
      <c r="K102" s="210"/>
      <c r="L102" s="174" t="s">
        <v>10</v>
      </c>
      <c r="M102" s="206">
        <v>2544</v>
      </c>
      <c r="N102" s="207"/>
      <c r="O102" s="207"/>
      <c r="P102" s="207"/>
      <c r="Q102" s="206">
        <v>5088</v>
      </c>
      <c r="R102" s="207"/>
      <c r="S102" s="207"/>
      <c r="T102" s="179">
        <f t="shared" si="3"/>
        <v>337.64682460680865</v>
      </c>
      <c r="U102" s="179">
        <f t="shared" si="4"/>
        <v>675.2936492136173</v>
      </c>
      <c r="V102" s="179">
        <f t="shared" si="5"/>
        <v>844.11706151702163</v>
      </c>
      <c r="W102" s="172"/>
      <c r="X102" s="172"/>
    </row>
    <row r="103" spans="1:25">
      <c r="A103" s="173" t="s">
        <v>1139</v>
      </c>
      <c r="B103" s="208" t="s">
        <v>1140</v>
      </c>
      <c r="C103" s="209"/>
      <c r="D103" s="209"/>
      <c r="E103" s="209"/>
      <c r="F103" s="209"/>
      <c r="G103" s="209"/>
      <c r="H103" s="209"/>
      <c r="I103" s="210">
        <v>4</v>
      </c>
      <c r="J103" s="210"/>
      <c r="K103" s="210"/>
      <c r="L103" s="174" t="s">
        <v>10</v>
      </c>
      <c r="M103" s="206">
        <v>3392</v>
      </c>
      <c r="N103" s="207"/>
      <c r="O103" s="207"/>
      <c r="P103" s="207"/>
      <c r="Q103" s="206">
        <v>13568</v>
      </c>
      <c r="R103" s="207"/>
      <c r="S103" s="207"/>
      <c r="T103" s="179">
        <f t="shared" si="3"/>
        <v>450.19576614241157</v>
      </c>
      <c r="U103" s="179">
        <f t="shared" si="4"/>
        <v>1800.7830645696463</v>
      </c>
      <c r="V103" s="179">
        <f t="shared" si="5"/>
        <v>2250.978830712058</v>
      </c>
      <c r="W103" s="172"/>
      <c r="X103" s="172"/>
    </row>
    <row r="104" spans="1:25">
      <c r="A104" s="173" t="s">
        <v>1141</v>
      </c>
      <c r="B104" s="208" t="s">
        <v>1142</v>
      </c>
      <c r="C104" s="209"/>
      <c r="D104" s="209"/>
      <c r="E104" s="209"/>
      <c r="F104" s="209"/>
      <c r="G104" s="209"/>
      <c r="H104" s="209"/>
      <c r="I104" s="210">
        <v>1</v>
      </c>
      <c r="J104" s="210"/>
      <c r="K104" s="210"/>
      <c r="L104" s="174" t="s">
        <v>10</v>
      </c>
      <c r="M104" s="206">
        <v>3200</v>
      </c>
      <c r="N104" s="207"/>
      <c r="O104" s="207"/>
      <c r="P104" s="207"/>
      <c r="Q104" s="206">
        <v>3200</v>
      </c>
      <c r="R104" s="207"/>
      <c r="S104" s="207"/>
      <c r="T104" s="179">
        <f t="shared" si="3"/>
        <v>424.71298692680335</v>
      </c>
      <c r="U104" s="179">
        <f t="shared" si="4"/>
        <v>424.71298692680335</v>
      </c>
      <c r="V104" s="179">
        <f t="shared" si="5"/>
        <v>530.89123365850423</v>
      </c>
      <c r="W104" s="172"/>
      <c r="X104" s="172"/>
    </row>
    <row r="105" spans="1:25">
      <c r="A105" s="173" t="s">
        <v>1143</v>
      </c>
      <c r="B105" s="208" t="s">
        <v>1144</v>
      </c>
      <c r="C105" s="209"/>
      <c r="D105" s="209"/>
      <c r="E105" s="209"/>
      <c r="F105" s="209"/>
      <c r="G105" s="209"/>
      <c r="H105" s="209"/>
      <c r="I105" s="210">
        <v>1</v>
      </c>
      <c r="J105" s="210"/>
      <c r="K105" s="210"/>
      <c r="L105" s="174" t="s">
        <v>10</v>
      </c>
      <c r="M105" s="206">
        <v>42877</v>
      </c>
      <c r="N105" s="207"/>
      <c r="O105" s="207"/>
      <c r="P105" s="207"/>
      <c r="Q105" s="206">
        <v>42877</v>
      </c>
      <c r="R105" s="207"/>
      <c r="S105" s="207"/>
      <c r="T105" s="179">
        <f t="shared" si="3"/>
        <v>5690.755856393921</v>
      </c>
      <c r="U105" s="179">
        <f t="shared" si="4"/>
        <v>5690.755856393921</v>
      </c>
      <c r="V105" s="179">
        <f t="shared" si="5"/>
        <v>7113.444820492401</v>
      </c>
      <c r="W105" s="172"/>
      <c r="X105" s="172"/>
    </row>
    <row r="106" spans="1:25">
      <c r="A106" s="173" t="s">
        <v>1145</v>
      </c>
      <c r="B106" s="208" t="s">
        <v>1144</v>
      </c>
      <c r="C106" s="209"/>
      <c r="D106" s="209"/>
      <c r="E106" s="209"/>
      <c r="F106" s="209"/>
      <c r="G106" s="209"/>
      <c r="H106" s="209"/>
      <c r="I106" s="210">
        <v>1</v>
      </c>
      <c r="J106" s="210"/>
      <c r="K106" s="210"/>
      <c r="L106" s="174" t="s">
        <v>10</v>
      </c>
      <c r="M106" s="206">
        <v>51518.76</v>
      </c>
      <c r="N106" s="207"/>
      <c r="O106" s="207"/>
      <c r="P106" s="207"/>
      <c r="Q106" s="206">
        <v>51518.76</v>
      </c>
      <c r="R106" s="207"/>
      <c r="S106" s="207"/>
      <c r="T106" s="179">
        <f t="shared" si="3"/>
        <v>6837.7145132390997</v>
      </c>
      <c r="U106" s="179">
        <f t="shared" si="4"/>
        <v>6837.7145132390997</v>
      </c>
      <c r="V106" s="179">
        <f t="shared" si="5"/>
        <v>8547.1431415488751</v>
      </c>
      <c r="W106" s="172"/>
      <c r="X106" s="172"/>
    </row>
    <row r="107" spans="1:25">
      <c r="A107" s="191">
        <v>114</v>
      </c>
      <c r="B107" s="172" t="s">
        <v>1157</v>
      </c>
      <c r="C107" s="172"/>
      <c r="D107" s="172"/>
      <c r="E107" s="172"/>
      <c r="F107" s="172"/>
      <c r="G107" s="172"/>
      <c r="H107" s="172"/>
      <c r="I107" s="172"/>
      <c r="J107" s="172"/>
      <c r="K107" s="172">
        <v>1</v>
      </c>
      <c r="L107" s="175" t="s">
        <v>10</v>
      </c>
      <c r="M107" s="172"/>
      <c r="N107" s="172"/>
      <c r="O107" s="217">
        <v>39838.67</v>
      </c>
      <c r="P107" s="218"/>
      <c r="Q107" s="219">
        <v>39838.67</v>
      </c>
      <c r="R107" s="207"/>
      <c r="S107" s="207"/>
      <c r="T107" s="179">
        <f>O107/7.5345</f>
        <v>5287.5001659035097</v>
      </c>
      <c r="U107" s="179">
        <f>Q107/7.5345</f>
        <v>5287.5001659035097</v>
      </c>
      <c r="V107" s="179">
        <f>U107*1.25</f>
        <v>6609.3752073793876</v>
      </c>
      <c r="W107" s="172"/>
      <c r="X107" s="172"/>
    </row>
    <row r="108" spans="1:25" ht="30.75" customHeight="1">
      <c r="A108" s="190" t="s">
        <v>920</v>
      </c>
      <c r="B108" s="172"/>
      <c r="C108" s="172"/>
      <c r="D108" s="172"/>
      <c r="E108" s="172"/>
      <c r="F108" s="172"/>
      <c r="G108" s="172"/>
      <c r="H108" s="172"/>
      <c r="I108" s="172"/>
      <c r="J108" s="172"/>
      <c r="K108" s="172"/>
      <c r="L108" s="175"/>
      <c r="M108" s="172"/>
      <c r="N108" s="172"/>
      <c r="O108" s="220"/>
      <c r="P108" s="209"/>
      <c r="Q108" s="221">
        <f>SUM(Q2:S107)</f>
        <v>997496.43</v>
      </c>
      <c r="R108" s="209"/>
      <c r="S108" s="209"/>
      <c r="T108" s="179"/>
      <c r="U108" s="180">
        <f>SUM(U2:U107)</f>
        <v>132390.52757316342</v>
      </c>
      <c r="V108" s="180">
        <f>U108*1.25</f>
        <v>165488.15946645426</v>
      </c>
      <c r="W108" s="179"/>
      <c r="X108" s="200"/>
      <c r="Y108" s="199"/>
    </row>
    <row r="109" spans="1:25">
      <c r="A109" s="176"/>
      <c r="B109" s="209"/>
      <c r="C109" s="209"/>
      <c r="D109" s="209"/>
      <c r="E109" s="209"/>
      <c r="F109" s="209"/>
      <c r="G109" s="209"/>
      <c r="H109" s="172"/>
      <c r="I109" s="172"/>
      <c r="J109" s="172"/>
      <c r="K109" s="172"/>
      <c r="L109" s="175"/>
      <c r="M109" s="172"/>
      <c r="N109" s="172"/>
      <c r="O109" s="222"/>
      <c r="P109" s="209"/>
      <c r="Q109" s="223"/>
      <c r="R109" s="209"/>
      <c r="S109" s="209"/>
      <c r="T109" s="179"/>
      <c r="U109" s="172"/>
      <c r="V109" s="172"/>
      <c r="W109" s="172"/>
      <c r="X109" s="172"/>
    </row>
    <row r="110" spans="1:25">
      <c r="A110" s="172"/>
      <c r="B110" s="172"/>
      <c r="C110" s="172"/>
      <c r="D110" s="172"/>
      <c r="E110" s="172"/>
      <c r="F110" s="172"/>
      <c r="G110" s="172"/>
      <c r="H110" s="172"/>
      <c r="I110" s="172"/>
      <c r="J110" s="172"/>
      <c r="K110" s="172"/>
      <c r="L110" s="175"/>
      <c r="M110" s="172"/>
      <c r="N110" s="172"/>
      <c r="O110" s="172"/>
      <c r="P110" s="179"/>
      <c r="Q110" s="172"/>
      <c r="R110" s="172"/>
      <c r="S110" s="172"/>
      <c r="T110" s="179"/>
      <c r="U110" s="172"/>
      <c r="V110" s="172"/>
      <c r="W110" s="172"/>
      <c r="X110" s="172"/>
    </row>
    <row r="111" spans="1:25">
      <c r="A111" s="172"/>
      <c r="B111" s="172"/>
      <c r="C111" s="172"/>
      <c r="D111" s="172"/>
      <c r="E111" s="172"/>
      <c r="F111" s="172"/>
      <c r="G111" s="172"/>
      <c r="H111" s="172"/>
      <c r="I111" s="172"/>
      <c r="J111" s="172"/>
      <c r="K111" s="172"/>
      <c r="L111" s="175"/>
      <c r="M111" s="172"/>
      <c r="N111" s="172"/>
      <c r="O111" s="172"/>
      <c r="P111" s="179"/>
      <c r="Q111" s="172"/>
      <c r="R111" s="172"/>
      <c r="S111" s="172"/>
      <c r="T111" s="179"/>
      <c r="U111" s="172"/>
      <c r="V111" s="179"/>
      <c r="W111" s="172"/>
      <c r="X111" s="172"/>
    </row>
    <row r="112" spans="1:25">
      <c r="A112" s="172"/>
      <c r="B112" s="172"/>
      <c r="C112" s="172"/>
      <c r="D112" s="172"/>
      <c r="E112" s="172"/>
      <c r="F112" s="172"/>
      <c r="G112" s="172"/>
      <c r="H112" s="172"/>
      <c r="I112" s="172"/>
      <c r="J112" s="172"/>
      <c r="K112" s="172"/>
      <c r="L112" s="175"/>
      <c r="M112" s="172"/>
      <c r="N112" s="172"/>
      <c r="O112" s="172"/>
      <c r="P112" s="179"/>
      <c r="Q112" s="172"/>
      <c r="R112" s="172"/>
      <c r="S112" s="172"/>
      <c r="T112" s="179"/>
      <c r="U112" s="172"/>
      <c r="V112" s="172"/>
      <c r="W112" s="200"/>
      <c r="X112" s="200"/>
    </row>
  </sheetData>
  <mergeCells count="431">
    <mergeCell ref="O107:P107"/>
    <mergeCell ref="Q107:S107"/>
    <mergeCell ref="O108:P108"/>
    <mergeCell ref="Q108:S108"/>
    <mergeCell ref="B109:G109"/>
    <mergeCell ref="O109:P109"/>
    <mergeCell ref="Q109:S109"/>
    <mergeCell ref="Q105:S105"/>
    <mergeCell ref="B106:H106"/>
    <mergeCell ref="I106:K106"/>
    <mergeCell ref="M106:P106"/>
    <mergeCell ref="Q106:S106"/>
    <mergeCell ref="B105:H105"/>
    <mergeCell ref="I105:K105"/>
    <mergeCell ref="M105:P105"/>
    <mergeCell ref="B104:H104"/>
    <mergeCell ref="I104:K104"/>
    <mergeCell ref="M104:P104"/>
    <mergeCell ref="Q104:S104"/>
    <mergeCell ref="Q103:S103"/>
    <mergeCell ref="B103:H103"/>
    <mergeCell ref="I103:K103"/>
    <mergeCell ref="M103:P103"/>
    <mergeCell ref="Q101:S101"/>
    <mergeCell ref="B102:H102"/>
    <mergeCell ref="I102:K102"/>
    <mergeCell ref="M102:P102"/>
    <mergeCell ref="Q102:S102"/>
    <mergeCell ref="B101:H101"/>
    <mergeCell ref="I101:K101"/>
    <mergeCell ref="M101:P101"/>
    <mergeCell ref="Q99:S99"/>
    <mergeCell ref="B100:H100"/>
    <mergeCell ref="I100:K100"/>
    <mergeCell ref="M100:P100"/>
    <mergeCell ref="Q100:S100"/>
    <mergeCell ref="B99:H99"/>
    <mergeCell ref="I99:K99"/>
    <mergeCell ref="M99:P99"/>
    <mergeCell ref="Q97:S97"/>
    <mergeCell ref="B98:H98"/>
    <mergeCell ref="I98:K98"/>
    <mergeCell ref="M98:P98"/>
    <mergeCell ref="Q98:S98"/>
    <mergeCell ref="B97:H97"/>
    <mergeCell ref="I97:K97"/>
    <mergeCell ref="M97:P97"/>
    <mergeCell ref="Q95:S95"/>
    <mergeCell ref="B96:H96"/>
    <mergeCell ref="I96:K96"/>
    <mergeCell ref="M96:P96"/>
    <mergeCell ref="Q96:S96"/>
    <mergeCell ref="B95:H95"/>
    <mergeCell ref="I95:K95"/>
    <mergeCell ref="M95:P95"/>
    <mergeCell ref="B94:H94"/>
    <mergeCell ref="I94:K94"/>
    <mergeCell ref="M94:P94"/>
    <mergeCell ref="Q94:S94"/>
    <mergeCell ref="Q93:S93"/>
    <mergeCell ref="B93:H93"/>
    <mergeCell ref="I93:K93"/>
    <mergeCell ref="M93:P93"/>
    <mergeCell ref="Q91:S91"/>
    <mergeCell ref="B92:H92"/>
    <mergeCell ref="I92:K92"/>
    <mergeCell ref="M92:P92"/>
    <mergeCell ref="Q92:S92"/>
    <mergeCell ref="B91:H91"/>
    <mergeCell ref="I91:K91"/>
    <mergeCell ref="M91:P91"/>
    <mergeCell ref="Q89:S89"/>
    <mergeCell ref="B90:H90"/>
    <mergeCell ref="I90:K90"/>
    <mergeCell ref="M90:P90"/>
    <mergeCell ref="Q90:S90"/>
    <mergeCell ref="B89:H89"/>
    <mergeCell ref="I89:K89"/>
    <mergeCell ref="M89:P89"/>
    <mergeCell ref="Q87:S87"/>
    <mergeCell ref="B88:H88"/>
    <mergeCell ref="I88:K88"/>
    <mergeCell ref="M88:P88"/>
    <mergeCell ref="Q88:S88"/>
    <mergeCell ref="B87:H87"/>
    <mergeCell ref="I87:K87"/>
    <mergeCell ref="M87:P87"/>
    <mergeCell ref="Q84:S84"/>
    <mergeCell ref="B85:H85"/>
    <mergeCell ref="I85:K85"/>
    <mergeCell ref="M85:P85"/>
    <mergeCell ref="Q85:S85"/>
    <mergeCell ref="B84:H84"/>
    <mergeCell ref="I84:K84"/>
    <mergeCell ref="M84:P84"/>
    <mergeCell ref="B86:H86"/>
    <mergeCell ref="I86:K86"/>
    <mergeCell ref="M86:P86"/>
    <mergeCell ref="Q86:S86"/>
    <mergeCell ref="Q82:S82"/>
    <mergeCell ref="B83:H83"/>
    <mergeCell ref="I83:K83"/>
    <mergeCell ref="M83:P83"/>
    <mergeCell ref="Q83:S83"/>
    <mergeCell ref="B82:H82"/>
    <mergeCell ref="I82:K82"/>
    <mergeCell ref="M82:P82"/>
    <mergeCell ref="Q80:S80"/>
    <mergeCell ref="B81:H81"/>
    <mergeCell ref="I81:K81"/>
    <mergeCell ref="M81:P81"/>
    <mergeCell ref="Q81:S81"/>
    <mergeCell ref="B80:H80"/>
    <mergeCell ref="I80:K80"/>
    <mergeCell ref="M80:P80"/>
    <mergeCell ref="Q78:S78"/>
    <mergeCell ref="B79:H79"/>
    <mergeCell ref="I79:K79"/>
    <mergeCell ref="M79:P79"/>
    <mergeCell ref="Q79:S79"/>
    <mergeCell ref="B78:H78"/>
    <mergeCell ref="I78:K78"/>
    <mergeCell ref="M78:P78"/>
    <mergeCell ref="Q76:S76"/>
    <mergeCell ref="B77:H77"/>
    <mergeCell ref="I77:K77"/>
    <mergeCell ref="M77:P77"/>
    <mergeCell ref="Q77:S77"/>
    <mergeCell ref="B76:H76"/>
    <mergeCell ref="I76:K76"/>
    <mergeCell ref="M76:P76"/>
    <mergeCell ref="Q74:S74"/>
    <mergeCell ref="B75:H75"/>
    <mergeCell ref="I75:K75"/>
    <mergeCell ref="M75:P75"/>
    <mergeCell ref="Q75:S75"/>
    <mergeCell ref="B74:H74"/>
    <mergeCell ref="I74:K74"/>
    <mergeCell ref="M74:P74"/>
    <mergeCell ref="Q72:S72"/>
    <mergeCell ref="B73:H73"/>
    <mergeCell ref="I73:K73"/>
    <mergeCell ref="M73:P73"/>
    <mergeCell ref="Q73:S73"/>
    <mergeCell ref="B72:H72"/>
    <mergeCell ref="I72:K72"/>
    <mergeCell ref="M72:P72"/>
    <mergeCell ref="Q70:S70"/>
    <mergeCell ref="B71:H71"/>
    <mergeCell ref="I71:K71"/>
    <mergeCell ref="M71:P71"/>
    <mergeCell ref="Q71:S71"/>
    <mergeCell ref="B70:H70"/>
    <mergeCell ref="I70:K70"/>
    <mergeCell ref="M70:P70"/>
    <mergeCell ref="Q68:S68"/>
    <mergeCell ref="B69:H69"/>
    <mergeCell ref="I69:K69"/>
    <mergeCell ref="M69:P69"/>
    <mergeCell ref="Q69:S69"/>
    <mergeCell ref="B68:H68"/>
    <mergeCell ref="I68:K68"/>
    <mergeCell ref="M68:P68"/>
    <mergeCell ref="Q66:S66"/>
    <mergeCell ref="B67:H67"/>
    <mergeCell ref="I67:K67"/>
    <mergeCell ref="M67:P67"/>
    <mergeCell ref="Q67:S67"/>
    <mergeCell ref="B66:H66"/>
    <mergeCell ref="I66:K66"/>
    <mergeCell ref="M66:P66"/>
    <mergeCell ref="Q64:S64"/>
    <mergeCell ref="B65:H65"/>
    <mergeCell ref="I65:K65"/>
    <mergeCell ref="M65:P65"/>
    <mergeCell ref="Q65:S65"/>
    <mergeCell ref="B64:H64"/>
    <mergeCell ref="I64:K64"/>
    <mergeCell ref="M64:P64"/>
    <mergeCell ref="B63:H63"/>
    <mergeCell ref="I63:K63"/>
    <mergeCell ref="M63:P63"/>
    <mergeCell ref="Q63:S63"/>
    <mergeCell ref="Q62:S62"/>
    <mergeCell ref="B62:H62"/>
    <mergeCell ref="I62:K62"/>
    <mergeCell ref="M62:P62"/>
    <mergeCell ref="Q60:S60"/>
    <mergeCell ref="B61:H61"/>
    <mergeCell ref="I61:K61"/>
    <mergeCell ref="M61:P61"/>
    <mergeCell ref="Q61:S61"/>
    <mergeCell ref="B60:H60"/>
    <mergeCell ref="I60:K60"/>
    <mergeCell ref="M60:P60"/>
    <mergeCell ref="Q58:S58"/>
    <mergeCell ref="B59:H59"/>
    <mergeCell ref="I59:K59"/>
    <mergeCell ref="M59:P59"/>
    <mergeCell ref="Q59:S59"/>
    <mergeCell ref="B58:H58"/>
    <mergeCell ref="I58:K58"/>
    <mergeCell ref="M58:P58"/>
    <mergeCell ref="Q56:S56"/>
    <mergeCell ref="B57:H57"/>
    <mergeCell ref="I57:K57"/>
    <mergeCell ref="M57:P57"/>
    <mergeCell ref="Q57:S57"/>
    <mergeCell ref="B56:H56"/>
    <mergeCell ref="I56:K56"/>
    <mergeCell ref="M56:P56"/>
    <mergeCell ref="Q54:S54"/>
    <mergeCell ref="B55:H55"/>
    <mergeCell ref="I55:K55"/>
    <mergeCell ref="M55:P55"/>
    <mergeCell ref="Q55:S55"/>
    <mergeCell ref="B54:H54"/>
    <mergeCell ref="I54:K54"/>
    <mergeCell ref="M54:P54"/>
    <mergeCell ref="Q52:S52"/>
    <mergeCell ref="B53:H53"/>
    <mergeCell ref="I53:K53"/>
    <mergeCell ref="M53:P53"/>
    <mergeCell ref="Q53:S53"/>
    <mergeCell ref="B52:H52"/>
    <mergeCell ref="I52:K52"/>
    <mergeCell ref="M52:P52"/>
    <mergeCell ref="Q50:S50"/>
    <mergeCell ref="B51:H51"/>
    <mergeCell ref="I51:K51"/>
    <mergeCell ref="M51:P51"/>
    <mergeCell ref="Q51:S51"/>
    <mergeCell ref="B50:H50"/>
    <mergeCell ref="I50:K50"/>
    <mergeCell ref="M50:P50"/>
    <mergeCell ref="Q48:S48"/>
    <mergeCell ref="B49:H49"/>
    <mergeCell ref="I49:K49"/>
    <mergeCell ref="M49:P49"/>
    <mergeCell ref="Q49:S49"/>
    <mergeCell ref="B48:H48"/>
    <mergeCell ref="I48:K48"/>
    <mergeCell ref="M48:P48"/>
    <mergeCell ref="Q46:S46"/>
    <mergeCell ref="B47:H47"/>
    <mergeCell ref="I47:K47"/>
    <mergeCell ref="M47:P47"/>
    <mergeCell ref="Q47:S47"/>
    <mergeCell ref="B46:H46"/>
    <mergeCell ref="I46:K46"/>
    <mergeCell ref="M46:P46"/>
    <mergeCell ref="Q44:S44"/>
    <mergeCell ref="B45:H45"/>
    <mergeCell ref="I45:K45"/>
    <mergeCell ref="M45:P45"/>
    <mergeCell ref="Q45:S45"/>
    <mergeCell ref="B44:H44"/>
    <mergeCell ref="I44:K44"/>
    <mergeCell ref="M44:P44"/>
    <mergeCell ref="Q42:S42"/>
    <mergeCell ref="B43:H43"/>
    <mergeCell ref="I43:K43"/>
    <mergeCell ref="M43:P43"/>
    <mergeCell ref="Q43:S43"/>
    <mergeCell ref="B42:H42"/>
    <mergeCell ref="I42:K42"/>
    <mergeCell ref="M42:P42"/>
    <mergeCell ref="B41:H41"/>
    <mergeCell ref="I41:K41"/>
    <mergeCell ref="M41:P41"/>
    <mergeCell ref="Q41:S41"/>
    <mergeCell ref="Q40:S40"/>
    <mergeCell ref="B40:H40"/>
    <mergeCell ref="I40:K40"/>
    <mergeCell ref="M40:P40"/>
    <mergeCell ref="Q38:S38"/>
    <mergeCell ref="B39:H39"/>
    <mergeCell ref="I39:K39"/>
    <mergeCell ref="M39:P39"/>
    <mergeCell ref="Q39:S39"/>
    <mergeCell ref="B38:H38"/>
    <mergeCell ref="I38:K38"/>
    <mergeCell ref="M38:P38"/>
    <mergeCell ref="Q36:S36"/>
    <mergeCell ref="B37:H37"/>
    <mergeCell ref="I37:K37"/>
    <mergeCell ref="M37:P37"/>
    <mergeCell ref="Q37:S37"/>
    <mergeCell ref="B36:H36"/>
    <mergeCell ref="I36:K36"/>
    <mergeCell ref="M36:P36"/>
    <mergeCell ref="B35:H35"/>
    <mergeCell ref="I35:K35"/>
    <mergeCell ref="M35:P35"/>
    <mergeCell ref="Q35:S35"/>
    <mergeCell ref="Q33:S33"/>
    <mergeCell ref="B34:H34"/>
    <mergeCell ref="I34:K34"/>
    <mergeCell ref="M34:P34"/>
    <mergeCell ref="Q34:S34"/>
    <mergeCell ref="B33:H33"/>
    <mergeCell ref="I33:K33"/>
    <mergeCell ref="M33:P33"/>
    <mergeCell ref="B32:H32"/>
    <mergeCell ref="I32:K32"/>
    <mergeCell ref="M32:P32"/>
    <mergeCell ref="Q32:S32"/>
    <mergeCell ref="Q31:S31"/>
    <mergeCell ref="B31:H31"/>
    <mergeCell ref="I31:K31"/>
    <mergeCell ref="M31:P31"/>
    <mergeCell ref="Q29:S29"/>
    <mergeCell ref="B30:H30"/>
    <mergeCell ref="I30:K30"/>
    <mergeCell ref="M30:P30"/>
    <mergeCell ref="Q30:S30"/>
    <mergeCell ref="B29:H29"/>
    <mergeCell ref="I29:K29"/>
    <mergeCell ref="M29:P29"/>
    <mergeCell ref="Q27:S27"/>
    <mergeCell ref="B28:H28"/>
    <mergeCell ref="I28:K28"/>
    <mergeCell ref="M28:P28"/>
    <mergeCell ref="Q28:S28"/>
    <mergeCell ref="B27:H27"/>
    <mergeCell ref="I27:K27"/>
    <mergeCell ref="M27:P27"/>
    <mergeCell ref="B26:H26"/>
    <mergeCell ref="I26:K26"/>
    <mergeCell ref="M26:P26"/>
    <mergeCell ref="Q26:S26"/>
    <mergeCell ref="Q24:S24"/>
    <mergeCell ref="B25:H25"/>
    <mergeCell ref="I25:K25"/>
    <mergeCell ref="M25:P25"/>
    <mergeCell ref="Q25:S25"/>
    <mergeCell ref="B24:H24"/>
    <mergeCell ref="I24:K24"/>
    <mergeCell ref="M24:P24"/>
    <mergeCell ref="Q22:S22"/>
    <mergeCell ref="B23:H23"/>
    <mergeCell ref="I23:K23"/>
    <mergeCell ref="M23:P23"/>
    <mergeCell ref="Q23:S23"/>
    <mergeCell ref="B22:H22"/>
    <mergeCell ref="I22:K22"/>
    <mergeCell ref="M22:P22"/>
    <mergeCell ref="B21:H21"/>
    <mergeCell ref="I21:K21"/>
    <mergeCell ref="M21:P21"/>
    <mergeCell ref="Q21:S21"/>
    <mergeCell ref="Q19:S19"/>
    <mergeCell ref="B20:H20"/>
    <mergeCell ref="I20:K20"/>
    <mergeCell ref="M20:P20"/>
    <mergeCell ref="Q20:S20"/>
    <mergeCell ref="B19:H19"/>
    <mergeCell ref="I19:K19"/>
    <mergeCell ref="M19:P19"/>
    <mergeCell ref="Q17:S17"/>
    <mergeCell ref="B18:H18"/>
    <mergeCell ref="I18:K18"/>
    <mergeCell ref="M18:P18"/>
    <mergeCell ref="Q18:S18"/>
    <mergeCell ref="B17:H17"/>
    <mergeCell ref="I17:K17"/>
    <mergeCell ref="M17:P17"/>
    <mergeCell ref="Q15:S15"/>
    <mergeCell ref="B16:H16"/>
    <mergeCell ref="I16:K16"/>
    <mergeCell ref="M16:P16"/>
    <mergeCell ref="Q16:S16"/>
    <mergeCell ref="B15:H15"/>
    <mergeCell ref="I15:K15"/>
    <mergeCell ref="M15:P15"/>
    <mergeCell ref="Q13:S13"/>
    <mergeCell ref="B14:H14"/>
    <mergeCell ref="I14:K14"/>
    <mergeCell ref="M14:P14"/>
    <mergeCell ref="Q14:S14"/>
    <mergeCell ref="B13:H13"/>
    <mergeCell ref="I13:K13"/>
    <mergeCell ref="M13:P13"/>
    <mergeCell ref="B12:H12"/>
    <mergeCell ref="I12:K12"/>
    <mergeCell ref="M12:P12"/>
    <mergeCell ref="Q12:S12"/>
    <mergeCell ref="Q11:S11"/>
    <mergeCell ref="B11:H11"/>
    <mergeCell ref="I11:K11"/>
    <mergeCell ref="M11:P11"/>
    <mergeCell ref="Q9:S9"/>
    <mergeCell ref="B10:H10"/>
    <mergeCell ref="I10:K10"/>
    <mergeCell ref="M10:P10"/>
    <mergeCell ref="Q10:S10"/>
    <mergeCell ref="B9:H9"/>
    <mergeCell ref="I9:K9"/>
    <mergeCell ref="M9:P9"/>
    <mergeCell ref="Q7:S7"/>
    <mergeCell ref="B8:H8"/>
    <mergeCell ref="I8:K8"/>
    <mergeCell ref="M8:P8"/>
    <mergeCell ref="Q8:S8"/>
    <mergeCell ref="B7:H7"/>
    <mergeCell ref="I7:K7"/>
    <mergeCell ref="M7:P7"/>
    <mergeCell ref="Q5:S5"/>
    <mergeCell ref="B6:H6"/>
    <mergeCell ref="I6:K6"/>
    <mergeCell ref="M6:P6"/>
    <mergeCell ref="Q6:S6"/>
    <mergeCell ref="B5:H5"/>
    <mergeCell ref="I5:K5"/>
    <mergeCell ref="M5:P5"/>
    <mergeCell ref="Q3:S3"/>
    <mergeCell ref="B4:H4"/>
    <mergeCell ref="I4:K4"/>
    <mergeCell ref="M4:P4"/>
    <mergeCell ref="Q4:S4"/>
    <mergeCell ref="B3:H3"/>
    <mergeCell ref="I3:K3"/>
    <mergeCell ref="M3:P3"/>
    <mergeCell ref="Q1:S1"/>
    <mergeCell ref="B2:H2"/>
    <mergeCell ref="I2:K2"/>
    <mergeCell ref="M2:P2"/>
    <mergeCell ref="Q2:S2"/>
    <mergeCell ref="B1:H1"/>
    <mergeCell ref="I1:K1"/>
    <mergeCell ref="M1:P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08D0F-7C35-41F8-A830-371F733D7A74}">
  <dimension ref="A1:N10"/>
  <sheetViews>
    <sheetView tabSelected="1" workbookViewId="0">
      <selection activeCell="E14" sqref="E14"/>
    </sheetView>
  </sheetViews>
  <sheetFormatPr defaultRowHeight="15"/>
  <cols>
    <col min="1" max="1" width="3.140625" bestFit="1" customWidth="1"/>
    <col min="2" max="2" width="36.5703125" customWidth="1"/>
    <col min="3" max="3" width="20.42578125" customWidth="1"/>
    <col min="4" max="4" width="14.7109375" bestFit="1" customWidth="1"/>
    <col min="5" max="5" width="13.140625" bestFit="1" customWidth="1"/>
    <col min="7" max="7" width="13.140625" bestFit="1" customWidth="1"/>
    <col min="9" max="9" width="20.5703125" style="136" customWidth="1"/>
    <col min="11" max="11" width="15.85546875" bestFit="1" customWidth="1"/>
    <col min="12" max="12" width="14.42578125" bestFit="1" customWidth="1"/>
    <col min="13" max="13" width="14.28515625" bestFit="1" customWidth="1"/>
    <col min="14" max="14" width="13.28515625" bestFit="1" customWidth="1"/>
  </cols>
  <sheetData>
    <row r="1" spans="1:14">
      <c r="A1" s="224" t="s">
        <v>0</v>
      </c>
      <c r="B1" s="225" t="s">
        <v>972</v>
      </c>
      <c r="C1" s="226">
        <v>25911.87</v>
      </c>
      <c r="L1" s="136"/>
      <c r="M1" s="136"/>
    </row>
    <row r="2" spans="1:14">
      <c r="A2" s="224" t="s">
        <v>1</v>
      </c>
      <c r="B2" s="225" t="s">
        <v>971</v>
      </c>
      <c r="C2" s="226">
        <v>100903.69</v>
      </c>
      <c r="E2" s="198"/>
      <c r="I2" s="201"/>
      <c r="J2" s="136"/>
      <c r="K2" s="136"/>
      <c r="L2" s="136"/>
      <c r="M2" s="136"/>
    </row>
    <row r="3" spans="1:14">
      <c r="A3" s="224" t="s">
        <v>3</v>
      </c>
      <c r="B3" s="225" t="s">
        <v>970</v>
      </c>
      <c r="C3" s="226">
        <v>12909.23</v>
      </c>
      <c r="E3" s="198"/>
      <c r="I3" s="201"/>
      <c r="J3" s="136"/>
      <c r="K3" s="136"/>
      <c r="L3" s="136"/>
      <c r="M3" s="136"/>
    </row>
    <row r="4" spans="1:14">
      <c r="A4" s="224" t="s">
        <v>932</v>
      </c>
      <c r="B4" s="225" t="s">
        <v>969</v>
      </c>
      <c r="C4" s="226">
        <v>22314.31</v>
      </c>
      <c r="G4" s="198"/>
      <c r="I4" s="201"/>
      <c r="J4" s="136"/>
      <c r="K4" s="136"/>
      <c r="L4" s="136"/>
      <c r="M4" s="136"/>
    </row>
    <row r="5" spans="1:14">
      <c r="A5" s="224" t="s">
        <v>15</v>
      </c>
      <c r="B5" s="225" t="s">
        <v>968</v>
      </c>
      <c r="C5" s="226">
        <v>132421.6</v>
      </c>
      <c r="L5" s="136"/>
      <c r="M5" s="136"/>
      <c r="N5" s="136"/>
    </row>
    <row r="6" spans="1:14">
      <c r="A6" s="224" t="s">
        <v>17</v>
      </c>
      <c r="B6" s="225" t="s">
        <v>1160</v>
      </c>
      <c r="C6" s="226">
        <v>165488.16</v>
      </c>
    </row>
    <row r="7" spans="1:14">
      <c r="A7" s="227"/>
      <c r="B7" s="225" t="s">
        <v>973</v>
      </c>
      <c r="C7" s="228">
        <f>SUM(C1:C6)</f>
        <v>459948.86</v>
      </c>
      <c r="D7" s="198"/>
    </row>
    <row r="10" spans="1:14">
      <c r="D10" s="198"/>
      <c r="E10" s="198"/>
    </row>
  </sheetData>
  <phoneticPr fontId="2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7</vt:i4>
      </vt:variant>
    </vt:vector>
  </HeadingPairs>
  <TitlesOfParts>
    <vt:vector size="7" baseType="lpstr">
      <vt:lpstr>Sitni inventar</vt:lpstr>
      <vt:lpstr>Namještaj</vt:lpstr>
      <vt:lpstr>Sitna didaktika</vt:lpstr>
      <vt:lpstr>Ostala oprema</vt:lpstr>
      <vt:lpstr>Igrala za dječje igralište</vt:lpstr>
      <vt:lpstr>Kuhinjska oprema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Mladen</dc:creator>
  <cp:lastModifiedBy>Ivana Grgurica</cp:lastModifiedBy>
  <cp:lastPrinted>2023-08-25T11:53:13Z</cp:lastPrinted>
  <dcterms:created xsi:type="dcterms:W3CDTF">2022-04-12T13:09:13Z</dcterms:created>
  <dcterms:modified xsi:type="dcterms:W3CDTF">2023-08-28T07:55:37Z</dcterms:modified>
</cp:coreProperties>
</file>